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60" windowWidth="15480" windowHeight="549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0 11 (July 10 - June 11)"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externalReferences>
    <externalReference r:id="rId44"/>
  </externalReferences>
  <definedNames>
    <definedName name="_xlnm.Print_Area" localSheetId="16">'Feb 19'!$A$7:$F$61</definedName>
    <definedName name="_xlnm.Print_Area" localSheetId="34">Footnotes!$A$1:$F$10</definedName>
    <definedName name="_xlnm.Print_Area" localSheetId="33">'FY 10 11 (July 10 - June 11)'!$A$1:$P$180</definedName>
    <definedName name="_xlnm.Print_Area" localSheetId="39">'June 4'!$A$7:$F$72</definedName>
    <definedName name="_xlnm.Print_Area" localSheetId="19">'Mar 12'!$A$7:$F$61</definedName>
    <definedName name="_xlnm.Print_Titles" localSheetId="16">'Feb 19'!$1:$6</definedName>
    <definedName name="_xlnm.Print_Titles" localSheetId="33">'FY 10 11 (July 10 - June 11)'!$A:$A,'FY 10 11 (July 10 - June 11)'!$1:$4</definedName>
    <definedName name="_xlnm.Print_Titles" localSheetId="39">'June 4'!$1:$5</definedName>
    <definedName name="_xlnm.Print_Titles" localSheetId="19">'Mar 12'!$1:$6</definedName>
  </definedNames>
  <calcPr calcId="144525"/>
</workbook>
</file>

<file path=xl/calcChain.xml><?xml version="1.0" encoding="utf-8"?>
<calcChain xmlns="http://schemas.openxmlformats.org/spreadsheetml/2006/main">
  <c r="P177" i="45" l="1"/>
  <c r="O177" i="45"/>
  <c r="P176" i="45"/>
  <c r="O176" i="45"/>
  <c r="P175" i="45"/>
  <c r="O175" i="45"/>
  <c r="P174" i="45"/>
  <c r="O174" i="45"/>
  <c r="P173" i="45"/>
  <c r="O173" i="45"/>
  <c r="P172" i="45"/>
  <c r="O172" i="45"/>
  <c r="P171" i="45"/>
  <c r="O171" i="45"/>
  <c r="P170" i="45"/>
  <c r="O170" i="45"/>
  <c r="P169" i="45"/>
  <c r="O169" i="45"/>
  <c r="P168" i="45"/>
  <c r="O168" i="45"/>
  <c r="P161" i="45"/>
  <c r="O161" i="45"/>
  <c r="P160" i="45"/>
  <c r="O160" i="45"/>
  <c r="P159" i="45"/>
  <c r="O159" i="45"/>
  <c r="P158" i="45"/>
  <c r="O158" i="45"/>
  <c r="P157" i="45"/>
  <c r="O157" i="45"/>
  <c r="P156" i="45"/>
  <c r="O156" i="45"/>
  <c r="P155" i="45"/>
  <c r="O155" i="45"/>
  <c r="P154" i="45"/>
  <c r="O154" i="45"/>
  <c r="P153" i="45"/>
  <c r="O153" i="45"/>
  <c r="P152" i="45"/>
  <c r="O152" i="45"/>
  <c r="P145" i="45"/>
  <c r="O145" i="45"/>
  <c r="P144" i="45"/>
  <c r="O144" i="45"/>
  <c r="P143" i="45"/>
  <c r="O143" i="45"/>
  <c r="P142" i="45"/>
  <c r="O142" i="45"/>
  <c r="P141" i="45"/>
  <c r="O141" i="45"/>
  <c r="P140" i="45"/>
  <c r="O140" i="45"/>
  <c r="P139" i="45"/>
  <c r="O139" i="45"/>
  <c r="P138" i="45"/>
  <c r="O138" i="45"/>
  <c r="P137" i="45"/>
  <c r="O137" i="45"/>
  <c r="P136" i="45"/>
  <c r="O136" i="45"/>
  <c r="P129" i="45"/>
  <c r="O129" i="45"/>
  <c r="P128" i="45"/>
  <c r="O128" i="45"/>
  <c r="P127" i="45"/>
  <c r="O127" i="45"/>
  <c r="P126" i="45"/>
  <c r="O126" i="45"/>
  <c r="P125" i="45"/>
  <c r="O125" i="45"/>
  <c r="P124" i="45"/>
  <c r="O124" i="45"/>
  <c r="P123" i="45"/>
  <c r="O123" i="45"/>
  <c r="P122" i="45"/>
  <c r="O122" i="45"/>
  <c r="P121" i="45"/>
  <c r="O121" i="45"/>
  <c r="P120" i="45"/>
  <c r="O120" i="45"/>
  <c r="P113" i="45"/>
  <c r="O113" i="45"/>
  <c r="P112" i="45"/>
  <c r="O112" i="45"/>
  <c r="P111" i="45"/>
  <c r="O111" i="45"/>
  <c r="P110" i="45"/>
  <c r="O110" i="45"/>
  <c r="P109" i="45"/>
  <c r="O109" i="45"/>
  <c r="P108" i="45"/>
  <c r="O108" i="45"/>
  <c r="P107" i="45"/>
  <c r="O107" i="45"/>
  <c r="P106" i="45"/>
  <c r="O106" i="45"/>
  <c r="P105" i="45"/>
  <c r="O105" i="45"/>
  <c r="P104" i="45"/>
  <c r="O104" i="45"/>
  <c r="P97" i="45"/>
  <c r="O97" i="45"/>
  <c r="P96" i="45"/>
  <c r="O96" i="45"/>
  <c r="P95" i="45"/>
  <c r="O95" i="45"/>
  <c r="P94" i="45"/>
  <c r="O94" i="45"/>
  <c r="P93" i="45"/>
  <c r="O93" i="45"/>
  <c r="P92" i="45"/>
  <c r="O92" i="45"/>
  <c r="P91" i="45"/>
  <c r="O91" i="45"/>
  <c r="P90" i="45"/>
  <c r="O90" i="45"/>
  <c r="P89" i="45"/>
  <c r="O89" i="45"/>
  <c r="P88" i="45"/>
  <c r="O88" i="45"/>
  <c r="P81" i="45"/>
  <c r="O81" i="45"/>
  <c r="P80" i="45"/>
  <c r="O80" i="45"/>
  <c r="P79" i="45"/>
  <c r="O79" i="45"/>
  <c r="P78" i="45"/>
  <c r="O78" i="45"/>
  <c r="P77" i="45"/>
  <c r="O77" i="45"/>
  <c r="P76" i="45"/>
  <c r="O76" i="45"/>
  <c r="P75" i="45"/>
  <c r="O75" i="45"/>
  <c r="P74" i="45"/>
  <c r="O74" i="45"/>
  <c r="P73" i="45"/>
  <c r="O73" i="45"/>
  <c r="P72" i="45"/>
  <c r="O72" i="45"/>
  <c r="P65" i="45"/>
  <c r="O65" i="45"/>
  <c r="P64" i="45"/>
  <c r="O64" i="45"/>
  <c r="P63" i="45"/>
  <c r="O63" i="45"/>
  <c r="P62" i="45"/>
  <c r="O62" i="45"/>
  <c r="P61" i="45"/>
  <c r="O61" i="45"/>
  <c r="P60" i="45"/>
  <c r="O60" i="45"/>
  <c r="P59" i="45"/>
  <c r="O59" i="45"/>
  <c r="P58" i="45"/>
  <c r="O58" i="45"/>
  <c r="P57" i="45"/>
  <c r="O57" i="45"/>
  <c r="P56" i="45"/>
  <c r="O56" i="45"/>
  <c r="P49" i="45"/>
  <c r="O49" i="45"/>
  <c r="P48" i="45"/>
  <c r="O48" i="45"/>
  <c r="P47" i="45"/>
  <c r="O47" i="45"/>
  <c r="P46" i="45"/>
  <c r="O46" i="45"/>
  <c r="P45" i="45"/>
  <c r="O45" i="45"/>
  <c r="P44" i="45"/>
  <c r="O44" i="45"/>
  <c r="P43" i="45"/>
  <c r="O43" i="45"/>
  <c r="P42" i="45"/>
  <c r="O42" i="45"/>
  <c r="P41" i="45"/>
  <c r="O41" i="45"/>
  <c r="P40" i="45"/>
  <c r="O40" i="45"/>
  <c r="P33" i="45"/>
  <c r="O33" i="45"/>
  <c r="P32" i="45"/>
  <c r="O32" i="45"/>
  <c r="P31" i="45"/>
  <c r="O31" i="45"/>
  <c r="P30" i="45"/>
  <c r="O30" i="45"/>
  <c r="P29" i="45"/>
  <c r="O29" i="45"/>
  <c r="P28" i="45"/>
  <c r="O28" i="45"/>
  <c r="P27" i="45"/>
  <c r="O27" i="45"/>
  <c r="P26" i="45"/>
  <c r="O26" i="45"/>
  <c r="P25" i="45"/>
  <c r="O25" i="45"/>
  <c r="P24" i="45"/>
  <c r="O24" i="45"/>
  <c r="P17" i="45"/>
  <c r="O17" i="45"/>
  <c r="P16" i="45"/>
  <c r="O16" i="45"/>
  <c r="P15" i="45"/>
  <c r="O15" i="45"/>
  <c r="P14" i="45"/>
  <c r="O14" i="45"/>
  <c r="P13" i="45"/>
  <c r="O13" i="45"/>
  <c r="P12" i="45"/>
  <c r="O12" i="45"/>
  <c r="P11" i="45"/>
  <c r="O11" i="45"/>
  <c r="P10" i="45"/>
  <c r="O10" i="45"/>
  <c r="P9" i="45"/>
  <c r="O9" i="45"/>
  <c r="P8" i="45"/>
  <c r="O8" i="45"/>
  <c r="H69" i="42"/>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s="1"/>
  <c r="B57" i="42"/>
  <c r="B56" i="42"/>
  <c r="B58" i="42"/>
  <c r="B46" i="42"/>
  <c r="B48" i="42"/>
  <c r="B23" i="42"/>
  <c r="B24" i="42" s="1"/>
  <c r="B34" i="42"/>
  <c r="B36" i="42" s="1"/>
  <c r="B13" i="42"/>
  <c r="B12" i="42"/>
  <c r="B14" i="42"/>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8" i="38"/>
  <c r="B67" i="38"/>
  <c r="B57" i="38"/>
  <c r="B56" i="38"/>
  <c r="B47" i="38"/>
  <c r="B46" i="38"/>
  <c r="B35" i="38"/>
  <c r="B34" i="38"/>
  <c r="B24" i="38"/>
  <c r="B23" i="38"/>
  <c r="B14" i="38"/>
  <c r="B13"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8" i="35"/>
  <c r="B67" i="35"/>
  <c r="B57" i="35"/>
  <c r="B56" i="35"/>
  <c r="B47" i="35"/>
  <c r="B46" i="35"/>
  <c r="B35" i="35"/>
  <c r="B34" i="35"/>
  <c r="B24" i="35"/>
  <c r="B23" i="35"/>
  <c r="B14" i="35"/>
  <c r="B13"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56" i="33"/>
  <c r="B45" i="33"/>
  <c r="B47" i="33"/>
  <c r="B33" i="33"/>
  <c r="B34" i="33" s="1"/>
  <c r="B22" i="33"/>
  <c r="B24" i="33" s="1"/>
  <c r="B13" i="33"/>
  <c r="B12" i="33"/>
  <c r="B14" i="33"/>
  <c r="B59" i="32"/>
  <c r="B59" i="31"/>
  <c r="B59" i="30"/>
  <c r="B58" i="28"/>
  <c r="F55" i="28"/>
  <c r="F57" i="28"/>
  <c r="D55" i="28"/>
  <c r="D57" i="28"/>
  <c r="B55" i="28"/>
  <c r="B57" i="28"/>
  <c r="F56" i="28"/>
  <c r="B56" i="28"/>
  <c r="F54" i="28"/>
  <c r="D54" i="28"/>
  <c r="B54" i="28"/>
  <c r="F53" i="28"/>
  <c r="D53" i="28"/>
  <c r="B53" i="28"/>
  <c r="F52" i="28"/>
  <c r="D52" i="28"/>
  <c r="B52" i="28"/>
  <c r="F51" i="28"/>
  <c r="D51" i="28"/>
  <c r="B51" i="28"/>
  <c r="F46" i="28"/>
  <c r="D46" i="28"/>
  <c r="B46" i="28"/>
  <c r="F45" i="28"/>
  <c r="D45" i="28"/>
  <c r="B45" i="28"/>
  <c r="F34" i="28"/>
  <c r="D34" i="28"/>
  <c r="B34" i="28"/>
  <c r="F33" i="28"/>
  <c r="D33" i="28"/>
  <c r="B33" i="28"/>
  <c r="F24" i="28"/>
  <c r="D24" i="28"/>
  <c r="B24" i="28"/>
  <c r="F23" i="28"/>
  <c r="D23" i="28"/>
  <c r="B23" i="28"/>
  <c r="F14" i="28"/>
  <c r="D14" i="28"/>
  <c r="B14" i="28"/>
  <c r="F13" i="28"/>
  <c r="D13" i="28"/>
  <c r="B13" i="28"/>
  <c r="F46" i="26"/>
  <c r="F45" i="26"/>
  <c r="F34" i="26"/>
  <c r="F33" i="26"/>
  <c r="F24" i="26"/>
  <c r="F23" i="26"/>
  <c r="F14" i="26"/>
  <c r="F13" i="26"/>
  <c r="F55" i="26"/>
  <c r="F57" i="26"/>
  <c r="F56" i="26"/>
  <c r="F54" i="26"/>
  <c r="F53" i="26"/>
  <c r="F52" i="26"/>
  <c r="F51" i="26"/>
  <c r="D55" i="26"/>
  <c r="D57" i="26" s="1"/>
  <c r="D56" i="26"/>
  <c r="D54" i="26"/>
  <c r="D53" i="26"/>
  <c r="D52" i="26"/>
  <c r="D51" i="26"/>
  <c r="D46" i="26"/>
  <c r="D45" i="26"/>
  <c r="D34" i="26"/>
  <c r="D33" i="26"/>
  <c r="D24" i="26"/>
  <c r="D23" i="26"/>
  <c r="D14" i="26"/>
  <c r="D13" i="26"/>
  <c r="B58" i="26"/>
  <c r="B55" i="26"/>
  <c r="B57" i="26" s="1"/>
  <c r="B56" i="26"/>
  <c r="B54" i="26"/>
  <c r="B52" i="26"/>
  <c r="B53" i="26"/>
  <c r="B51" i="26"/>
  <c r="B46" i="26"/>
  <c r="B45" i="26"/>
  <c r="B34" i="26"/>
  <c r="B33" i="26"/>
  <c r="B24" i="26"/>
  <c r="B23" i="26"/>
  <c r="B14" i="26"/>
  <c r="B13"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B58" i="33"/>
  <c r="B57" i="33"/>
  <c r="D56" i="28"/>
  <c r="B23" i="33"/>
  <c r="B46" i="33"/>
  <c r="B35" i="42"/>
  <c r="B47" i="42"/>
  <c r="B68" i="42"/>
  <c r="B35" i="33" l="1"/>
  <c r="B25" i="42"/>
</calcChain>
</file>

<file path=xl/sharedStrings.xml><?xml version="1.0" encoding="utf-8"?>
<sst xmlns="http://schemas.openxmlformats.org/spreadsheetml/2006/main" count="2043" uniqueCount="132">
  <si>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</si>
  <si>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</si>
  <si>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</si>
  <si>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</si>
  <si>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</si>
  <si>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</si>
  <si>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</si>
  <si>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</si>
  <si>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</si>
  <si>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</si>
  <si>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</si>
  <si>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</si>
  <si>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</si>
  <si>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</si>
  <si>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</si>
  <si>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</si>
  <si>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</si>
  <si>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</si>
  <si>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</si>
  <si>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</si>
  <si>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</si>
  <si>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</si>
  <si>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</si>
  <si>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</si>
  <si>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</si>
  <si>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</si>
  <si>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</si>
  <si>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</si>
  <si>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</si>
  <si>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</si>
  <si>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</si>
  <si>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</si>
  <si>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</si>
  <si>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</si>
  <si>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</si>
  <si>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</si>
  <si>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</si>
  <si>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</si>
  <si>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</si>
  <si>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</si>
  <si>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</si>
  <si>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</si>
  <si>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</si>
  <si>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</si>
  <si>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</si>
  <si>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</si>
  <si>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</si>
  <si>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</si>
  <si>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</si>
  <si>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</si>
  <si>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</si>
  <si>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</si>
  <si>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</si>
  <si>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</si>
  <si>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</si>
  <si>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</si>
  <si>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</si>
  <si>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</si>
  <si>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</si>
  <si>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</si>
  <si>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</si>
  <si>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</si>
  <si>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</si>
  <si>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</si>
  <si>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</si>
  <si>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</si>
  <si>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</si>
  <si>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</si>
  <si>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</si>
  <si>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</si>
  <si>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</si>
  <si>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</si>
  <si>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</si>
  <si>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</si>
  <si>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</si>
  <si>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</si>
  <si>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</si>
  <si>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</si>
  <si>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</si>
  <si>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</si>
  <si>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</si>
  <si>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</si>
  <si>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</si>
  <si>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</si>
  <si>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</si>
  <si>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</si>
  <si>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</si>
  <si>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</si>
  <si>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</si>
  <si>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</si>
  <si>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</si>
  <si>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</si>
  <si>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</si>
  <si>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</si>
  <si>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EDTF (5%) </t>
    </r>
    <r>
      <rPr>
        <vertAlign val="superscript"/>
        <sz val="10"/>
        <rFont val="Book Antiqua"/>
        <family val="1"/>
      </rPr>
      <t>4</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</si>
  <si>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</si>
  <si>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</si>
  <si>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</si>
  <si>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</si>
  <si>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t>N/A</t>
  </si>
  <si>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</si>
  <si>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</si>
  <si>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</si>
  <si>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</si>
  <si>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</si>
  <si>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</si>
  <si>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</si>
  <si>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</si>
  <si>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July 2010</t>
  </si>
  <si>
    <t>August 2010</t>
  </si>
  <si>
    <t>September 2010</t>
  </si>
  <si>
    <t>October 2010</t>
  </si>
  <si>
    <t>December 2010</t>
  </si>
  <si>
    <t>January 2011</t>
  </si>
  <si>
    <t>February 2011</t>
  </si>
  <si>
    <t>March 2011</t>
  </si>
  <si>
    <t>April 2011</t>
  </si>
  <si>
    <t>May 2011</t>
  </si>
  <si>
    <t>June 2011</t>
  </si>
  <si>
    <t xml:space="preserve">                                                                   MONTHLY SLOT MACHINE GAMING REVENUES</t>
  </si>
  <si>
    <t xml:space="preserve">Parx </t>
  </si>
  <si>
    <t>FY 2010/2011 Total</t>
  </si>
  <si>
    <t>MONTHLY SLOT MACHINE GAMING REVENUES</t>
  </si>
  <si>
    <r>
      <t xml:space="preserve">GTR % Change </t>
    </r>
    <r>
      <rPr>
        <vertAlign val="superscript"/>
        <sz val="10"/>
        <rFont val="Book Antiqua"/>
        <family val="1"/>
      </rPr>
      <t>8</t>
    </r>
  </si>
  <si>
    <t>SugarHouse</t>
  </si>
  <si>
    <r>
      <t xml:space="preserve">GTR % Change </t>
    </r>
    <r>
      <rPr>
        <vertAlign val="superscript"/>
        <sz val="10"/>
        <rFont val="Book Antiqua"/>
        <family val="1"/>
      </rPr>
      <t>9</t>
    </r>
  </si>
  <si>
    <r>
      <t>8</t>
    </r>
    <r>
      <rPr>
        <i/>
        <sz val="10"/>
        <rFont val="Arial"/>
        <family val="2"/>
      </rPr>
      <t xml:space="preserve"> Data is not available until the casino has been open for an entire year.</t>
    </r>
  </si>
  <si>
    <r>
      <t>9</t>
    </r>
    <r>
      <rPr>
        <i/>
        <sz val="10"/>
        <rFont val="Arial"/>
        <family val="2"/>
      </rPr>
      <t xml:space="preserve"> Represents the total change in GTR for the same month in the prior period and is therefore affected by the opening of additional casinos.</t>
    </r>
  </si>
  <si>
    <t>November 2010</t>
  </si>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</sst>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9" x14ac:knownFonts="1">
    <font>
      <sz val="10"/>
      <name val="Arial"/>
    </font>
    <font>
      <sz val="10"/>
      <name val="Arial"/>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2" fillId="0" borderId="0" xfId="0" applyFont="1"/>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5" fillId="0" borderId="0" xfId="0" applyFont="1"/>
    <xf numFmtId="0" fontId="6" fillId="0" borderId="0" xfId="0" applyFont="1"/>
    <xf numFmtId="0" fontId="3" fillId="0" borderId="0" xfId="0" applyFont="1" applyBorder="1"/>
    <xf numFmtId="49" fontId="0" fillId="0" borderId="0" xfId="0" applyNumberFormat="1" applyBorder="1" applyAlignment="1"/>
    <xf numFmtId="49" fontId="1"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8" fillId="0" borderId="0" xfId="0" applyFont="1" applyAlignment="1">
      <alignment horizontal="center"/>
    </xf>
    <xf numFmtId="0" fontId="7" fillId="0" borderId="0" xfId="0" applyFont="1" applyAlignment="1">
      <alignment horizontal="center"/>
    </xf>
    <xf numFmtId="49" fontId="0" fillId="0" borderId="0" xfId="0" applyNumberFormat="1" applyBorder="1" applyAlignment="1">
      <alignment horizontal="center"/>
    </xf>
    <xf numFmtId="0" fontId="7" fillId="0" borderId="0" xfId="0" applyFont="1" applyBorder="1" applyAlignment="1">
      <alignment horizontal="center"/>
    </xf>
    <xf numFmtId="38" fontId="0" fillId="0" borderId="0" xfId="0" applyNumberFormat="1"/>
    <xf numFmtId="0" fontId="9" fillId="0" borderId="0" xfId="0" applyFont="1"/>
    <xf numFmtId="16" fontId="3" fillId="0" borderId="0" xfId="0" quotePrefix="1" applyNumberFormat="1" applyFont="1" applyBorder="1" applyAlignment="1">
      <alignment horizontal="center"/>
    </xf>
    <xf numFmtId="43" fontId="2" fillId="0" borderId="0" xfId="1" applyFont="1"/>
    <xf numFmtId="8" fontId="2" fillId="0" borderId="0" xfId="0" applyNumberFormat="1" applyFont="1"/>
    <xf numFmtId="43" fontId="0" fillId="0" borderId="0" xfId="1" applyFont="1"/>
    <xf numFmtId="0" fontId="9" fillId="0" borderId="0" xfId="0" quotePrefix="1" applyFont="1"/>
    <xf numFmtId="0" fontId="3"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9" fillId="0" borderId="0" xfId="0" applyFont="1" applyAlignment="1">
      <alignment horizontal="left" indent="1"/>
    </xf>
    <xf numFmtId="8" fontId="10" fillId="0" borderId="0" xfId="0" applyNumberFormat="1" applyFont="1"/>
    <xf numFmtId="164" fontId="1" fillId="0" borderId="0" xfId="1" applyNumberFormat="1"/>
    <xf numFmtId="9" fontId="0" fillId="0" borderId="0" xfId="3" applyFont="1"/>
    <xf numFmtId="165" fontId="0" fillId="0" borderId="0" xfId="0" applyNumberFormat="1"/>
    <xf numFmtId="8" fontId="14" fillId="0" borderId="0" xfId="0" applyNumberFormat="1" applyFont="1"/>
    <xf numFmtId="0" fontId="10" fillId="0" borderId="0" xfId="0" applyFont="1"/>
    <xf numFmtId="49" fontId="10" fillId="0" borderId="0" xfId="0" applyNumberFormat="1" applyFont="1" applyBorder="1" applyAlignment="1">
      <alignment horizontal="center"/>
    </xf>
    <xf numFmtId="0" fontId="11" fillId="0" borderId="0" xfId="0" applyFont="1" applyBorder="1"/>
    <xf numFmtId="49" fontId="10" fillId="0" borderId="2" xfId="0" applyNumberFormat="1" applyFont="1" applyBorder="1" applyAlignment="1">
      <alignment horizontal="center"/>
    </xf>
    <xf numFmtId="49" fontId="12" fillId="0" borderId="2" xfId="0" applyNumberFormat="1" applyFont="1" applyBorder="1" applyAlignment="1">
      <alignment horizontal="center"/>
    </xf>
    <xf numFmtId="0" fontId="13" fillId="0" borderId="0" xfId="0" applyFont="1"/>
    <xf numFmtId="0" fontId="11" fillId="0" borderId="0" xfId="0" applyFont="1"/>
    <xf numFmtId="3" fontId="10" fillId="0" borderId="0" xfId="0" applyNumberFormat="1" applyFont="1"/>
    <xf numFmtId="3" fontId="14" fillId="0" borderId="0" xfId="0" applyNumberFormat="1" applyFont="1"/>
    <xf numFmtId="0" fontId="15" fillId="0" borderId="0" xfId="0" applyFont="1"/>
    <xf numFmtId="4" fontId="10" fillId="0" borderId="0" xfId="0" applyNumberFormat="1" applyFont="1"/>
    <xf numFmtId="0" fontId="0" fillId="0" borderId="2" xfId="0" applyBorder="1"/>
    <xf numFmtId="0" fontId="0" fillId="0" borderId="0" xfId="0" applyBorder="1"/>
    <xf numFmtId="49" fontId="10" fillId="0" borderId="0" xfId="0" applyNumberFormat="1" applyFont="1" applyBorder="1" applyAlignment="1"/>
    <xf numFmtId="0" fontId="9" fillId="0" borderId="0" xfId="0" applyFont="1" applyAlignment="1">
      <alignment horizontal="left"/>
    </xf>
    <xf numFmtId="0" fontId="9"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8" fontId="13" fillId="0" borderId="0" xfId="0" applyNumberFormat="1" applyFont="1"/>
    <xf numFmtId="8" fontId="10" fillId="0" borderId="0" xfId="0" applyNumberFormat="1" applyFont="1" applyAlignment="1">
      <alignment horizontal="right"/>
    </xf>
    <xf numFmtId="44" fontId="0" fillId="0" borderId="0" xfId="2" applyFont="1"/>
    <xf numFmtId="37" fontId="10" fillId="0" borderId="0" xfId="2" applyNumberFormat="1" applyFont="1" applyAlignment="1">
      <alignment horizontal="right"/>
    </xf>
    <xf numFmtId="166" fontId="10" fillId="0" borderId="0" xfId="3" applyNumberFormat="1" applyFont="1" applyAlignment="1">
      <alignment horizontal="right"/>
    </xf>
    <xf numFmtId="166" fontId="10" fillId="0" borderId="0" xfId="3" applyNumberFormat="1" applyFont="1"/>
    <xf numFmtId="0" fontId="17" fillId="0" borderId="0" xfId="0" applyFont="1" applyAlignment="1">
      <alignment horizontal="left"/>
    </xf>
    <xf numFmtId="0" fontId="17" fillId="0" borderId="0" xfId="0" applyFont="1" applyAlignment="1">
      <alignment horizontal="left" vertical="center"/>
    </xf>
    <xf numFmtId="44" fontId="10" fillId="0" borderId="0" xfId="2" applyFont="1"/>
    <xf numFmtId="166" fontId="10" fillId="0" borderId="0" xfId="3" applyNumberFormat="1" applyFont="1" applyBorder="1"/>
    <xf numFmtId="9" fontId="10" fillId="0" borderId="0" xfId="3" applyFont="1" applyBorder="1" applyAlignment="1">
      <alignment horizontal="center"/>
    </xf>
    <xf numFmtId="0" fontId="12" fillId="0" borderId="0" xfId="0" applyNumberFormat="1" applyFont="1" applyBorder="1" applyAlignment="1">
      <alignment horizontal="center"/>
    </xf>
    <xf numFmtId="3" fontId="10" fillId="0" borderId="0" xfId="0" applyNumberFormat="1" applyFont="1" applyAlignment="1">
      <alignment horizontal="right"/>
    </xf>
    <xf numFmtId="0" fontId="0" fillId="0" borderId="0" xfId="0" applyAlignment="1">
      <alignment wrapText="1"/>
    </xf>
    <xf numFmtId="44" fontId="0" fillId="0" borderId="0" xfId="2" applyFont="1" applyBorder="1"/>
    <xf numFmtId="10" fontId="10" fillId="0" borderId="0" xfId="3" applyNumberFormat="1" applyFont="1"/>
    <xf numFmtId="44" fontId="0" fillId="0" borderId="2" xfId="2" applyFont="1" applyBorder="1"/>
    <xf numFmtId="9" fontId="10" fillId="0" borderId="0" xfId="3" applyFont="1"/>
    <xf numFmtId="49" fontId="12" fillId="0" borderId="0" xfId="0" applyNumberFormat="1" applyFont="1" applyBorder="1" applyAlignment="1">
      <alignment horizontal="center"/>
    </xf>
    <xf numFmtId="0" fontId="18" fillId="0" borderId="0" xfId="0" applyFont="1" applyAlignment="1">
      <alignment vertical="center"/>
    </xf>
    <xf numFmtId="8" fontId="9" fillId="0" borderId="0" xfId="0" applyNumberFormat="1" applyFont="1" applyAlignment="1">
      <alignment horizontal="left" vertical="center"/>
    </xf>
    <xf numFmtId="8" fontId="10" fillId="0" borderId="0" xfId="3" applyNumberFormat="1" applyFont="1"/>
    <xf numFmtId="0" fontId="0" fillId="0" borderId="0" xfId="0" applyAlignme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quotePrefix="1" applyFont="1" applyAlignment="1">
      <alignment wrapText="1"/>
    </xf>
    <xf numFmtId="0" fontId="9" fillId="0" borderId="0" xfId="0" applyFont="1" applyAlignment="1">
      <alignment wrapText="1"/>
    </xf>
    <xf numFmtId="0" fontId="9" fillId="0" borderId="0" xfId="0" quotePrefix="1" applyFont="1" applyAlignment="1">
      <alignment horizontal="left" wrapText="1"/>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left" wrapText="1"/>
    </xf>
    <xf numFmtId="0" fontId="0" fillId="0" borderId="0" xfId="0" applyAlignment="1">
      <alignment wrapText="1"/>
    </xf>
    <xf numFmtId="0" fontId="17" fillId="0" borderId="0" xfId="0" applyFont="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7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9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1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7" name="Picture 3"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6" name="Picture 4"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7" name="Picture 5"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600"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601"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3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5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70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70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2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7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4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1409700</xdr:colOff>
      <xdr:row>0</xdr:row>
      <xdr:rowOff>76200</xdr:rowOff>
    </xdr:from>
    <xdr:to>
      <xdr:col>6</xdr:col>
      <xdr:colOff>209550</xdr:colOff>
      <xdr:row>1</xdr:row>
      <xdr:rowOff>142875</xdr:rowOff>
    </xdr:to>
    <xdr:pic>
      <xdr:nvPicPr>
        <xdr:cNvPr id="43013" name="Picture 1"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0" y="76200"/>
          <a:ext cx="48577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1028700</xdr:colOff>
      <xdr:row>0</xdr:row>
      <xdr:rowOff>95250</xdr:rowOff>
    </xdr:from>
    <xdr:to>
      <xdr:col>12</xdr:col>
      <xdr:colOff>714375</xdr:colOff>
      <xdr:row>1</xdr:row>
      <xdr:rowOff>161925</xdr:rowOff>
    </xdr:to>
    <xdr:pic>
      <xdr:nvPicPr>
        <xdr:cNvPr id="43014" name="Picture 2" descr="LetterHead_Color-no-inf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15925" y="95250"/>
          <a:ext cx="51339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5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10%2011%20%20Monthly%20Slot%20Revenu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sheetName val="Nov 6"/>
      <sheetName val="Nov 13"/>
      <sheetName val="Nov 20"/>
      <sheetName val="Nov 27"/>
      <sheetName val="Dec 4"/>
      <sheetName val="Dec 11"/>
      <sheetName val="Dec 18"/>
      <sheetName val="Dec 25"/>
      <sheetName val="Jan 1"/>
      <sheetName val="Jan 8"/>
      <sheetName val="Jan 15"/>
      <sheetName val="Jan22"/>
      <sheetName val="Jan 29"/>
      <sheetName val="Feb 5"/>
      <sheetName val="Feb 12"/>
      <sheetName val="Feb 19"/>
      <sheetName val="Feb 26"/>
      <sheetName val="Mar 5"/>
      <sheetName val="Mar 12"/>
      <sheetName val="Mar 19"/>
      <sheetName val="Mar 26"/>
      <sheetName val="April 2"/>
      <sheetName val="April 9"/>
      <sheetName val="April 16"/>
      <sheetName val="April 23"/>
      <sheetName val="April 30"/>
      <sheetName val="May 7"/>
      <sheetName val="May 14"/>
      <sheetName val="June 25"/>
      <sheetName val="June 18"/>
      <sheetName val="July 2"/>
      <sheetName val="July 23"/>
      <sheetName val="Previous FY Totals"/>
      <sheetName val="FY 10 11 (July 10 - June 11)"/>
      <sheetName val="Footnotes"/>
      <sheetName val="July 30"/>
      <sheetName val="July 16"/>
      <sheetName val="July 9"/>
      <sheetName val="June 11"/>
      <sheetName val="June 4"/>
      <sheetName val="May 28"/>
      <sheetName val="May 21"/>
      <sheetName val="Ann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6">
          <cell r="B6">
            <v>1120823102.6199999</v>
          </cell>
          <cell r="C6">
            <v>1958933526.7400002</v>
          </cell>
          <cell r="D6">
            <v>2541334650.5100002</v>
          </cell>
          <cell r="E6">
            <v>2858854213.0799999</v>
          </cell>
        </row>
        <row r="7">
          <cell r="B7">
            <v>1013958797.86</v>
          </cell>
          <cell r="C7">
            <v>1786967107.5</v>
          </cell>
          <cell r="D7">
            <v>2306025450.5100002</v>
          </cell>
          <cell r="E7">
            <v>2594736344.02</v>
          </cell>
        </row>
        <row r="8">
          <cell r="B8">
            <v>6410</v>
          </cell>
          <cell r="C8">
            <v>1318520.25</v>
          </cell>
          <cell r="D8">
            <v>19267465.009999998</v>
          </cell>
          <cell r="E8">
            <v>41530996.439999998</v>
          </cell>
        </row>
        <row r="9">
          <cell r="B9">
            <v>0</v>
          </cell>
          <cell r="C9">
            <v>0</v>
          </cell>
          <cell r="D9">
            <v>0</v>
          </cell>
          <cell r="E9">
            <v>0</v>
          </cell>
        </row>
        <row r="10">
          <cell r="B10">
            <v>199152.03</v>
          </cell>
          <cell r="C10">
            <v>0</v>
          </cell>
          <cell r="D10">
            <v>0</v>
          </cell>
          <cell r="E10">
            <v>-2.4</v>
          </cell>
        </row>
        <row r="11">
          <cell r="B11">
            <v>107057046.79000001</v>
          </cell>
          <cell r="C11">
            <v>170647898.99000001</v>
          </cell>
          <cell r="D11">
            <v>216041734.99000001</v>
          </cell>
          <cell r="E11">
            <v>222586870.22000003</v>
          </cell>
        </row>
        <row r="12">
          <cell r="B12">
            <v>36399456.390000001</v>
          </cell>
          <cell r="C12">
            <v>58020285.644400001</v>
          </cell>
          <cell r="D12">
            <v>73454189.879999995</v>
          </cell>
          <cell r="E12">
            <v>75679535.910000011</v>
          </cell>
        </row>
        <row r="13">
          <cell r="B13">
            <v>4282288.99</v>
          </cell>
          <cell r="C13">
            <v>6825915.9463999998</v>
          </cell>
          <cell r="D13">
            <v>8641669.4499999993</v>
          </cell>
          <cell r="E13">
            <v>8903474.7999999989</v>
          </cell>
        </row>
        <row r="14">
          <cell r="B14">
            <v>5352861.2350000003</v>
          </cell>
          <cell r="C14">
            <v>8532395.0410000011</v>
          </cell>
          <cell r="D14">
            <v>10802086.77</v>
          </cell>
          <cell r="E14">
            <v>11129343.630000001</v>
          </cell>
        </row>
        <row r="15">
          <cell r="B15">
            <v>12846866.959999999</v>
          </cell>
          <cell r="C15">
            <v>20477747.769200001</v>
          </cell>
          <cell r="D15">
            <v>25925008.269999996</v>
          </cell>
          <cell r="E15">
            <v>26703371.750000004</v>
          </cell>
        </row>
        <row r="21">
          <cell r="B21">
            <v>1666682159.96</v>
          </cell>
          <cell r="C21">
            <v>4212620125.0199995</v>
          </cell>
          <cell r="D21">
            <v>5035401760.8899994</v>
          </cell>
          <cell r="E21">
            <v>5415158224.8900003</v>
          </cell>
        </row>
        <row r="22">
          <cell r="B22">
            <v>1518277373.95</v>
          </cell>
          <cell r="C22">
            <v>3852512818.0199995</v>
          </cell>
          <cell r="D22">
            <v>4601553713.4500008</v>
          </cell>
          <cell r="E22">
            <v>4952094186.7799988</v>
          </cell>
        </row>
        <row r="23">
          <cell r="B23">
            <v>4118794.3</v>
          </cell>
          <cell r="C23">
            <v>35016757.82</v>
          </cell>
          <cell r="D23">
            <v>77592328.639999986</v>
          </cell>
          <cell r="E23">
            <v>81412275.679999992</v>
          </cell>
        </row>
        <row r="24">
          <cell r="B24">
            <v>0</v>
          </cell>
          <cell r="C24">
            <v>0</v>
          </cell>
          <cell r="D24">
            <v>0</v>
          </cell>
          <cell r="E24">
            <v>0</v>
          </cell>
        </row>
        <row r="25">
          <cell r="B25">
            <v>0</v>
          </cell>
          <cell r="C25">
            <v>77509.42</v>
          </cell>
          <cell r="D25">
            <v>0</v>
          </cell>
          <cell r="E25">
            <v>0</v>
          </cell>
        </row>
        <row r="26">
          <cell r="B26">
            <v>144285991.71000001</v>
          </cell>
          <cell r="C26">
            <v>325168058.59999996</v>
          </cell>
          <cell r="D26">
            <v>356255718.80000001</v>
          </cell>
          <cell r="E26">
            <v>381651762.43000007</v>
          </cell>
        </row>
        <row r="27">
          <cell r="B27">
            <v>49057237.181400001</v>
          </cell>
          <cell r="C27">
            <v>110557140.02099998</v>
          </cell>
          <cell r="D27">
            <v>121126944.45</v>
          </cell>
          <cell r="E27">
            <v>129761599.32000002</v>
          </cell>
        </row>
        <row r="28">
          <cell r="B28">
            <v>5771439.6683999998</v>
          </cell>
          <cell r="C28">
            <v>13006722.375999996</v>
          </cell>
          <cell r="D28">
            <v>14250228.76</v>
          </cell>
          <cell r="E28">
            <v>15266070.439999999</v>
          </cell>
        </row>
        <row r="29">
          <cell r="B29">
            <v>7214299.5855</v>
          </cell>
          <cell r="C29">
            <v>16258402.952499997</v>
          </cell>
          <cell r="D29">
            <v>17812786.160000004</v>
          </cell>
          <cell r="E29">
            <v>19082588.239999998</v>
          </cell>
        </row>
        <row r="30">
          <cell r="B30">
            <v>17314319.005199999</v>
          </cell>
          <cell r="C30">
            <v>39020167.057999991</v>
          </cell>
          <cell r="D30">
            <v>42750686.240000002</v>
          </cell>
          <cell r="E30">
            <v>45790518.069999993</v>
          </cell>
        </row>
        <row r="36">
          <cell r="B36">
            <v>1422819119.5100002</v>
          </cell>
          <cell r="C36">
            <v>3922280720.0500007</v>
          </cell>
          <cell r="D36">
            <v>4017709612.9900002</v>
          </cell>
          <cell r="E36">
            <v>4000188003.4300003</v>
          </cell>
        </row>
        <row r="37">
          <cell r="B37">
            <v>1288876379.4299998</v>
          </cell>
          <cell r="C37">
            <v>3557747052.1999998</v>
          </cell>
          <cell r="D37">
            <v>3645767446.3899999</v>
          </cell>
          <cell r="E37">
            <v>3629673029.4199996</v>
          </cell>
        </row>
        <row r="38">
          <cell r="B38">
            <v>6635550.6899999995</v>
          </cell>
          <cell r="C38">
            <v>31766673.979999997</v>
          </cell>
          <cell r="D38">
            <v>52340862.200000003</v>
          </cell>
          <cell r="E38">
            <v>65964221.800000004</v>
          </cell>
        </row>
        <row r="39">
          <cell r="B39">
            <v>0</v>
          </cell>
          <cell r="C39">
            <v>0</v>
          </cell>
          <cell r="D39">
            <v>0</v>
          </cell>
          <cell r="E39">
            <v>0</v>
          </cell>
        </row>
        <row r="40">
          <cell r="B40">
            <v>10579.57</v>
          </cell>
          <cell r="C40">
            <v>18941.310000000001</v>
          </cell>
          <cell r="D40">
            <v>0</v>
          </cell>
          <cell r="E40">
            <v>2214111.04</v>
          </cell>
        </row>
        <row r="41">
          <cell r="B41">
            <v>127317768.95999999</v>
          </cell>
          <cell r="C41">
            <v>332785935.18000007</v>
          </cell>
          <cell r="D41">
            <v>319601304.40000004</v>
          </cell>
          <cell r="E41">
            <v>306764863.25000006</v>
          </cell>
        </row>
        <row r="42">
          <cell r="B42">
            <v>43288041.446400002</v>
          </cell>
          <cell r="C42">
            <v>113147217.9452</v>
          </cell>
          <cell r="D42">
            <v>108664443.44000001</v>
          </cell>
          <cell r="E42">
            <v>104300053.58000001</v>
          </cell>
        </row>
        <row r="43">
          <cell r="B43">
            <v>5092710.7584000006</v>
          </cell>
          <cell r="C43">
            <v>13311437.4112</v>
          </cell>
          <cell r="D43">
            <v>12784052.289999999</v>
          </cell>
          <cell r="E43">
            <v>12270594.52</v>
          </cell>
        </row>
        <row r="44">
          <cell r="B44">
            <v>6365888.4480000008</v>
          </cell>
          <cell r="C44">
            <v>16639296.749000002</v>
          </cell>
          <cell r="D44">
            <v>15980065.24</v>
          </cell>
          <cell r="E44">
            <v>15338243.149999999</v>
          </cell>
        </row>
        <row r="45">
          <cell r="B45">
            <v>15278132.2754</v>
          </cell>
          <cell r="C45">
            <v>39934312.173600003</v>
          </cell>
          <cell r="D45">
            <v>38352156.57</v>
          </cell>
          <cell r="E45">
            <v>36802851.450000003</v>
          </cell>
        </row>
        <row r="51">
          <cell r="B51">
            <v>677700490.39999998</v>
          </cell>
          <cell r="C51">
            <v>1970875845.3899999</v>
          </cell>
          <cell r="D51">
            <v>2079024196.1400001</v>
          </cell>
          <cell r="E51">
            <v>2177754580.2999997</v>
          </cell>
        </row>
        <row r="52">
          <cell r="B52">
            <v>614343949.82000005</v>
          </cell>
          <cell r="C52">
            <v>1795688239.4300001</v>
          </cell>
          <cell r="D52">
            <v>1895845363.3499999</v>
          </cell>
          <cell r="E52">
            <v>1982814921.6200001</v>
          </cell>
        </row>
        <row r="53">
          <cell r="B53">
            <v>843875.07</v>
          </cell>
          <cell r="C53">
            <v>13538375.16</v>
          </cell>
          <cell r="D53">
            <v>15350598.4</v>
          </cell>
          <cell r="E53">
            <v>30240494.210000001</v>
          </cell>
        </row>
        <row r="54">
          <cell r="B54">
            <v>0</v>
          </cell>
          <cell r="C54">
            <v>0</v>
          </cell>
          <cell r="D54">
            <v>0</v>
          </cell>
          <cell r="E54">
            <v>0</v>
          </cell>
        </row>
        <row r="55">
          <cell r="B55">
            <v>0</v>
          </cell>
          <cell r="C55">
            <v>24299.64</v>
          </cell>
          <cell r="D55">
            <v>21765</v>
          </cell>
          <cell r="E55">
            <v>0</v>
          </cell>
        </row>
        <row r="56">
          <cell r="B56">
            <v>62512665.510000005</v>
          </cell>
          <cell r="C56">
            <v>161673530.44</v>
          </cell>
          <cell r="D56">
            <v>167849999.38999999</v>
          </cell>
          <cell r="E56">
            <v>164699164.47000003</v>
          </cell>
        </row>
        <row r="57">
          <cell r="B57">
            <v>21254306.273400001</v>
          </cell>
          <cell r="C57">
            <v>54969000.343600005</v>
          </cell>
          <cell r="D57">
            <v>57068999.790000007</v>
          </cell>
          <cell r="E57">
            <v>55997715.999999993</v>
          </cell>
        </row>
        <row r="58">
          <cell r="B58">
            <v>2500506.6204000004</v>
          </cell>
          <cell r="C58">
            <v>6466941.2215999998</v>
          </cell>
          <cell r="D58">
            <v>6713999.96</v>
          </cell>
          <cell r="E58">
            <v>6587966.54</v>
          </cell>
        </row>
        <row r="59">
          <cell r="B59">
            <v>3125633.2755000005</v>
          </cell>
          <cell r="C59">
            <v>8083676.6419999981</v>
          </cell>
          <cell r="D59">
            <v>8392500.0600000005</v>
          </cell>
          <cell r="E59">
            <v>8234958.2999999998</v>
          </cell>
        </row>
        <row r="60">
          <cell r="B60">
            <v>7501519.8611999992</v>
          </cell>
          <cell r="C60">
            <v>19400823.6448</v>
          </cell>
          <cell r="D60">
            <v>20141999.890000001</v>
          </cell>
          <cell r="E60">
            <v>19758709.259999998</v>
          </cell>
        </row>
        <row r="66">
          <cell r="B66">
            <v>167257764.39000002</v>
          </cell>
          <cell r="C66">
            <v>2746511826.8299999</v>
          </cell>
          <cell r="D66">
            <v>3219730064.0199995</v>
          </cell>
          <cell r="E66">
            <v>3408098613.1599994</v>
          </cell>
        </row>
        <row r="67">
          <cell r="B67">
            <v>153851601.53000003</v>
          </cell>
          <cell r="C67">
            <v>2515357187.3200002</v>
          </cell>
          <cell r="D67">
            <v>2955235200.7999997</v>
          </cell>
          <cell r="E67">
            <v>3147026545.2999997</v>
          </cell>
        </row>
        <row r="68">
          <cell r="B68">
            <v>0</v>
          </cell>
          <cell r="C68">
            <v>0</v>
          </cell>
          <cell r="D68">
            <v>0</v>
          </cell>
          <cell r="E68">
            <v>0</v>
          </cell>
        </row>
        <row r="69">
          <cell r="B69">
            <v>0</v>
          </cell>
          <cell r="C69">
            <v>7860443.1699999999</v>
          </cell>
          <cell r="D69">
            <v>32531341.740000002</v>
          </cell>
          <cell r="E69">
            <v>56142027.649999999</v>
          </cell>
        </row>
        <row r="70">
          <cell r="B70">
            <v>0</v>
          </cell>
          <cell r="C70">
            <v>49115.29</v>
          </cell>
          <cell r="D70">
            <v>-5694.02</v>
          </cell>
          <cell r="E70">
            <v>0</v>
          </cell>
        </row>
        <row r="71">
          <cell r="B71">
            <v>13406162.859999998</v>
          </cell>
          <cell r="C71">
            <v>231203754.79999995</v>
          </cell>
          <cell r="D71">
            <v>264489169.20000005</v>
          </cell>
          <cell r="E71">
            <v>261072067.85999992</v>
          </cell>
        </row>
        <row r="72">
          <cell r="B72">
            <v>4558095.3723999988</v>
          </cell>
          <cell r="C72">
            <v>78609276.635600001</v>
          </cell>
          <cell r="D72">
            <v>89926317.560000002</v>
          </cell>
          <cell r="E72">
            <v>88764503.079999998</v>
          </cell>
        </row>
        <row r="73">
          <cell r="B73">
            <v>536246.51439999987</v>
          </cell>
          <cell r="C73">
            <v>9248150.1736000013</v>
          </cell>
          <cell r="D73">
            <v>10579566.729999997</v>
          </cell>
          <cell r="E73">
            <v>10442882.729999999</v>
          </cell>
        </row>
        <row r="74">
          <cell r="B74">
            <v>670308.14299999957</v>
          </cell>
          <cell r="C74">
            <v>11560187.791999999</v>
          </cell>
          <cell r="D74">
            <v>13224458.57</v>
          </cell>
          <cell r="E74">
            <v>13053603.499999996</v>
          </cell>
        </row>
        <row r="75">
          <cell r="B75">
            <v>1608739.5431999995</v>
          </cell>
          <cell r="C75">
            <v>27744450.610799998</v>
          </cell>
          <cell r="D75">
            <v>31738700.259999998</v>
          </cell>
          <cell r="E75">
            <v>31320408.510000002</v>
          </cell>
        </row>
        <row r="81">
          <cell r="C81">
            <v>1555006011.4799998</v>
          </cell>
          <cell r="D81">
            <v>2408274160.3000002</v>
          </cell>
          <cell r="E81">
            <v>2097707866.3499999</v>
          </cell>
        </row>
        <row r="82">
          <cell r="C82">
            <v>1438010256.0500002</v>
          </cell>
          <cell r="D82">
            <v>2202750243.7700005</v>
          </cell>
          <cell r="E82">
            <v>1912856023.6199999</v>
          </cell>
        </row>
        <row r="83">
          <cell r="C83">
            <v>6403730.1699999999</v>
          </cell>
          <cell r="D83">
            <v>25312969.75</v>
          </cell>
          <cell r="E83">
            <v>39412761.670000002</v>
          </cell>
        </row>
        <row r="84">
          <cell r="C84">
            <v>0</v>
          </cell>
          <cell r="D84">
            <v>0</v>
          </cell>
          <cell r="E84">
            <v>0</v>
          </cell>
        </row>
        <row r="85">
          <cell r="C85">
            <v>0</v>
          </cell>
          <cell r="D85">
            <v>0</v>
          </cell>
          <cell r="E85">
            <v>4.5</v>
          </cell>
        </row>
        <row r="86">
          <cell r="C86">
            <v>110592025.25999998</v>
          </cell>
          <cell r="D86">
            <v>180210946.78</v>
          </cell>
          <cell r="E86">
            <v>145439085.56</v>
          </cell>
        </row>
        <row r="87">
          <cell r="C87">
            <v>37601288.599999994</v>
          </cell>
          <cell r="D87">
            <v>61271721.989999987</v>
          </cell>
          <cell r="E87">
            <v>49449289.110000007</v>
          </cell>
        </row>
        <row r="88">
          <cell r="C88">
            <v>4423681.04</v>
          </cell>
          <cell r="D88">
            <v>7208437.8099999996</v>
          </cell>
          <cell r="E88">
            <v>5817563.419999999</v>
          </cell>
        </row>
        <row r="89">
          <cell r="C89">
            <v>5529601.3399999999</v>
          </cell>
          <cell r="D89">
            <v>9010547.3399999999</v>
          </cell>
          <cell r="E89">
            <v>7271954.4500000011</v>
          </cell>
        </row>
        <row r="90">
          <cell r="C90">
            <v>13271042.999999998</v>
          </cell>
          <cell r="D90">
            <v>21625313.540000003</v>
          </cell>
          <cell r="E90">
            <v>17447534.380000003</v>
          </cell>
        </row>
        <row r="96">
          <cell r="C96">
            <v>922387376.74000013</v>
          </cell>
          <cell r="D96">
            <v>2834225560.8899999</v>
          </cell>
          <cell r="E96">
            <v>3120040551.8400006</v>
          </cell>
        </row>
        <row r="97">
          <cell r="C97">
            <v>846704085.1400001</v>
          </cell>
          <cell r="D97">
            <v>2583541986.6999998</v>
          </cell>
          <cell r="E97">
            <v>2836724817.3799996</v>
          </cell>
        </row>
        <row r="98">
          <cell r="C98">
            <v>3001235.83</v>
          </cell>
          <cell r="D98">
            <v>31453633.919999998</v>
          </cell>
          <cell r="E98">
            <v>36323236.349999994</v>
          </cell>
        </row>
        <row r="99">
          <cell r="C99">
            <v>0</v>
          </cell>
          <cell r="D99">
            <v>0</v>
          </cell>
          <cell r="E99">
            <v>0</v>
          </cell>
        </row>
        <row r="100">
          <cell r="C100">
            <v>0</v>
          </cell>
          <cell r="D100">
            <v>0</v>
          </cell>
          <cell r="E100">
            <v>0</v>
          </cell>
        </row>
        <row r="101">
          <cell r="C101">
            <v>72682055.770000011</v>
          </cell>
          <cell r="D101">
            <v>219229940.27000001</v>
          </cell>
          <cell r="E101">
            <v>246992498.11000001</v>
          </cell>
        </row>
        <row r="102">
          <cell r="C102">
            <v>24711898.969999999</v>
          </cell>
          <cell r="D102">
            <v>74538179.769999996</v>
          </cell>
          <cell r="E102">
            <v>83977449.390000001</v>
          </cell>
        </row>
        <row r="103">
          <cell r="C103">
            <v>2907282.16</v>
          </cell>
          <cell r="D103">
            <v>8769197.5099999998</v>
          </cell>
          <cell r="E103">
            <v>9879699.9299999997</v>
          </cell>
        </row>
        <row r="104">
          <cell r="C104">
            <v>3634102.82</v>
          </cell>
          <cell r="D104">
            <v>10961497.069999998</v>
          </cell>
          <cell r="E104">
            <v>12349624.950000003</v>
          </cell>
        </row>
        <row r="105">
          <cell r="C105">
            <v>8721846.6699999999</v>
          </cell>
          <cell r="D105">
            <v>26307592.810000002</v>
          </cell>
          <cell r="E105">
            <v>29631109.020000003</v>
          </cell>
        </row>
        <row r="111">
          <cell r="D111">
            <v>374115158.76999998</v>
          </cell>
          <cell r="E111">
            <v>3603120474.1700001</v>
          </cell>
        </row>
        <row r="112">
          <cell r="D112">
            <v>343220910.01999998</v>
          </cell>
          <cell r="E112">
            <v>3291001955.3299999</v>
          </cell>
        </row>
        <row r="113">
          <cell r="D113">
            <v>570272.12</v>
          </cell>
          <cell r="E113">
            <v>71942917.659999996</v>
          </cell>
        </row>
        <row r="114">
          <cell r="D114">
            <v>0</v>
          </cell>
          <cell r="E114">
            <v>0</v>
          </cell>
        </row>
        <row r="115">
          <cell r="D115">
            <v>0</v>
          </cell>
          <cell r="E115">
            <v>20</v>
          </cell>
        </row>
        <row r="116">
          <cell r="D116">
            <v>30323976.629999992</v>
          </cell>
          <cell r="E116">
            <v>240175621.18000004</v>
          </cell>
        </row>
        <row r="117">
          <cell r="D117">
            <v>10310152.050000001</v>
          </cell>
          <cell r="E117">
            <v>81659711.229999989</v>
          </cell>
        </row>
        <row r="118">
          <cell r="D118">
            <v>1212959.08</v>
          </cell>
          <cell r="E118">
            <v>9607024.9199999999</v>
          </cell>
        </row>
        <row r="119">
          <cell r="D119">
            <v>1516198.83</v>
          </cell>
          <cell r="E119">
            <v>12008781.100000001</v>
          </cell>
        </row>
        <row r="120">
          <cell r="D120">
            <v>3638877.21</v>
          </cell>
          <cell r="E120">
            <v>28811880.009999998</v>
          </cell>
        </row>
        <row r="126">
          <cell r="E126">
            <v>2627316494.8399997</v>
          </cell>
        </row>
        <row r="127">
          <cell r="E127">
            <v>2395031966.9299998</v>
          </cell>
        </row>
        <row r="128">
          <cell r="E128">
            <v>36826695.739999995</v>
          </cell>
        </row>
        <row r="129">
          <cell r="E129">
            <v>0</v>
          </cell>
        </row>
        <row r="130">
          <cell r="E130">
            <v>0</v>
          </cell>
        </row>
        <row r="131">
          <cell r="E131">
            <v>195457832.16999996</v>
          </cell>
        </row>
        <row r="132">
          <cell r="E132">
            <v>66455662.93</v>
          </cell>
        </row>
        <row r="133">
          <cell r="E133">
            <v>7818313.2199999988</v>
          </cell>
        </row>
        <row r="134">
          <cell r="E134">
            <v>9772891.6400000006</v>
          </cell>
        </row>
        <row r="135">
          <cell r="E135">
            <v>23444934.269999996</v>
          </cell>
        </row>
        <row r="144">
          <cell r="B144">
            <v>5055282636.8800001</v>
          </cell>
          <cell r="C144">
            <v>17288615432.25</v>
          </cell>
          <cell r="D144">
            <v>22509815164.509998</v>
          </cell>
          <cell r="E144">
            <v>29308239022.060001</v>
          </cell>
        </row>
        <row r="145">
          <cell r="B145">
            <v>4589308102.5900002</v>
          </cell>
          <cell r="C145">
            <v>15792986745.66</v>
          </cell>
          <cell r="D145">
            <v>20533940314.989998</v>
          </cell>
          <cell r="E145">
            <v>26741959790.400002</v>
          </cell>
        </row>
        <row r="146">
          <cell r="B146">
            <v>11604630.059999999</v>
          </cell>
          <cell r="C146">
            <v>91045293.210000008</v>
          </cell>
          <cell r="D146">
            <v>221888130.03999996</v>
          </cell>
          <cell r="E146">
            <v>403653599.55000001</v>
          </cell>
        </row>
        <row r="147">
          <cell r="B147">
            <v>0</v>
          </cell>
          <cell r="C147">
            <v>7860443.1699999999</v>
          </cell>
          <cell r="D147">
            <v>32531341.740000002</v>
          </cell>
          <cell r="E147">
            <v>56142027.649999999</v>
          </cell>
        </row>
        <row r="148">
          <cell r="B148">
            <v>209731.6</v>
          </cell>
          <cell r="C148">
            <v>169865.66</v>
          </cell>
          <cell r="D148">
            <v>16070.98</v>
          </cell>
          <cell r="E148">
            <v>2214133.14</v>
          </cell>
        </row>
        <row r="149">
          <cell r="B149">
            <v>454579635.82999986</v>
          </cell>
          <cell r="C149">
            <v>1404753259.04</v>
          </cell>
          <cell r="D149">
            <v>1754002790.46</v>
          </cell>
          <cell r="E149">
            <v>2164839765.25</v>
          </cell>
        </row>
        <row r="150">
          <cell r="B150">
            <v>154557136.6636</v>
          </cell>
          <cell r="C150">
            <v>477616108.15979993</v>
          </cell>
          <cell r="D150">
            <v>596360948.93000007</v>
          </cell>
          <cell r="E150">
            <v>736045520.54999995</v>
          </cell>
        </row>
        <row r="151">
          <cell r="B151">
            <v>18183192.551599998</v>
          </cell>
          <cell r="C151">
            <v>56190130.328800008</v>
          </cell>
          <cell r="D151">
            <v>70160111.590000004</v>
          </cell>
          <cell r="E151">
            <v>86593590.519999996</v>
          </cell>
        </row>
        <row r="152">
          <cell r="B152">
            <v>22728990.686999999</v>
          </cell>
          <cell r="C152">
            <v>70237663.336500004</v>
          </cell>
          <cell r="D152">
            <v>87700140.040000007</v>
          </cell>
          <cell r="E152">
            <v>108241988.96000001</v>
          </cell>
        </row>
        <row r="153">
          <cell r="B153">
            <v>54549577.645000003</v>
          </cell>
          <cell r="C153">
            <v>168570390.92639998</v>
          </cell>
          <cell r="D153">
            <v>210480334.78999996</v>
          </cell>
          <cell r="E153">
            <v>259711316.72</v>
          </cell>
        </row>
      </sheetData>
      <sheetData sheetId="34">
        <row r="8">
          <cell r="O8">
            <v>2868369372.6300001</v>
          </cell>
        </row>
        <row r="9">
          <cell r="O9">
            <v>2581183839.04</v>
          </cell>
        </row>
        <row r="10">
          <cell r="O10">
            <v>61635392.549999997</v>
          </cell>
        </row>
        <row r="11">
          <cell r="O11">
            <v>0</v>
          </cell>
        </row>
        <row r="12">
          <cell r="O12">
            <v>0</v>
          </cell>
        </row>
        <row r="13">
          <cell r="O13">
            <v>225550141.04000002</v>
          </cell>
        </row>
        <row r="14">
          <cell r="O14">
            <v>76687047.99000001</v>
          </cell>
        </row>
        <row r="15">
          <cell r="O15">
            <v>9022005.5800000001</v>
          </cell>
        </row>
        <row r="16">
          <cell r="O16">
            <v>11277507.18</v>
          </cell>
        </row>
        <row r="17">
          <cell r="O17">
            <v>26467936.810000002</v>
          </cell>
        </row>
        <row r="24">
          <cell r="O24">
            <v>5129857804.5100002</v>
          </cell>
        </row>
        <row r="25">
          <cell r="O25">
            <v>4660358957.0500002</v>
          </cell>
        </row>
        <row r="26">
          <cell r="O26">
            <v>89363972.329999998</v>
          </cell>
        </row>
        <row r="27">
          <cell r="O27">
            <v>0</v>
          </cell>
        </row>
        <row r="28">
          <cell r="O28">
            <v>0</v>
          </cell>
        </row>
        <row r="29">
          <cell r="O29">
            <v>380134875.12999988</v>
          </cell>
        </row>
        <row r="30">
          <cell r="O30">
            <v>129245857.59000003</v>
          </cell>
        </row>
        <row r="31">
          <cell r="O31">
            <v>15205394.989999998</v>
          </cell>
        </row>
        <row r="32">
          <cell r="O32">
            <v>19006743.799999997</v>
          </cell>
        </row>
        <row r="33">
          <cell r="O33">
            <v>44613291.740000002</v>
          </cell>
        </row>
        <row r="40">
          <cell r="O40">
            <v>3315580250.3800001</v>
          </cell>
        </row>
        <row r="41">
          <cell r="O41">
            <v>2979728942.1900001</v>
          </cell>
        </row>
        <row r="42">
          <cell r="O42">
            <v>55457804.539999992</v>
          </cell>
        </row>
        <row r="43">
          <cell r="O43">
            <v>0</v>
          </cell>
        </row>
        <row r="44">
          <cell r="O44">
            <v>0</v>
          </cell>
        </row>
        <row r="45">
          <cell r="O45">
            <v>280393503.65000004</v>
          </cell>
        </row>
        <row r="46">
          <cell r="O46">
            <v>95333791.270000011</v>
          </cell>
        </row>
        <row r="47">
          <cell r="O47">
            <v>11215740.17</v>
          </cell>
        </row>
        <row r="48">
          <cell r="O48">
            <v>14019675.240000002</v>
          </cell>
        </row>
        <row r="49">
          <cell r="O49">
            <v>32892521.310000006</v>
          </cell>
        </row>
        <row r="56">
          <cell r="O56">
            <v>2239642803.3000002</v>
          </cell>
        </row>
        <row r="57">
          <cell r="O57">
            <v>2023475561.23</v>
          </cell>
        </row>
        <row r="58">
          <cell r="O58">
            <v>46413130.350000001</v>
          </cell>
        </row>
        <row r="59">
          <cell r="O59">
            <v>0</v>
          </cell>
        </row>
        <row r="60">
          <cell r="O60">
            <v>0</v>
          </cell>
        </row>
        <row r="61">
          <cell r="O61">
            <v>169754111.71999997</v>
          </cell>
        </row>
        <row r="62">
          <cell r="O62">
            <v>57716398.079999998</v>
          </cell>
        </row>
        <row r="63">
          <cell r="O63">
            <v>6790164.4900000002</v>
          </cell>
        </row>
        <row r="64">
          <cell r="O64">
            <v>8487705.6899999995</v>
          </cell>
        </row>
        <row r="65">
          <cell r="O65">
            <v>19918012.830000002</v>
          </cell>
        </row>
        <row r="72">
          <cell r="O72">
            <v>3140985436.9299998</v>
          </cell>
        </row>
        <row r="73">
          <cell r="O73">
            <v>2890487676.6399999</v>
          </cell>
        </row>
        <row r="74">
          <cell r="O74">
            <v>0</v>
          </cell>
        </row>
        <row r="75">
          <cell r="O75">
            <v>60127913.640000001</v>
          </cell>
        </row>
        <row r="76">
          <cell r="O76">
            <v>0</v>
          </cell>
        </row>
        <row r="77">
          <cell r="O77">
            <v>250497760.29000002</v>
          </cell>
        </row>
        <row r="78">
          <cell r="O78">
            <v>85169238.5</v>
          </cell>
        </row>
        <row r="79">
          <cell r="O79">
            <v>10019910.259999998</v>
          </cell>
        </row>
        <row r="80">
          <cell r="O80">
            <v>12524888.02</v>
          </cell>
        </row>
        <row r="81">
          <cell r="O81">
            <v>29381709.530000001</v>
          </cell>
        </row>
        <row r="88">
          <cell r="O88">
            <v>1997425010.9300003</v>
          </cell>
        </row>
        <row r="89">
          <cell r="O89">
            <v>1809671050.5999999</v>
          </cell>
        </row>
        <row r="90">
          <cell r="O90">
            <v>41759937.869999997</v>
          </cell>
        </row>
        <row r="91">
          <cell r="O91">
            <v>0</v>
          </cell>
        </row>
        <row r="92">
          <cell r="O92">
            <v>0</v>
          </cell>
        </row>
        <row r="93">
          <cell r="O93">
            <v>145994022.45999998</v>
          </cell>
        </row>
        <row r="94">
          <cell r="O94">
            <v>49637967.669999994</v>
          </cell>
        </row>
        <row r="95">
          <cell r="O95">
            <v>5839761.0299999993</v>
          </cell>
        </row>
        <row r="96">
          <cell r="O96">
            <v>7299701.2400000002</v>
          </cell>
        </row>
        <row r="97">
          <cell r="O97">
            <v>17105345.449999999</v>
          </cell>
        </row>
        <row r="104">
          <cell r="O104">
            <v>2766606973.0599995</v>
          </cell>
        </row>
        <row r="105">
          <cell r="O105">
            <v>2490151333.2400002</v>
          </cell>
        </row>
        <row r="106">
          <cell r="O106">
            <v>27341872.149999999</v>
          </cell>
        </row>
        <row r="107">
          <cell r="O107">
            <v>0</v>
          </cell>
        </row>
        <row r="108">
          <cell r="O108">
            <v>0</v>
          </cell>
        </row>
        <row r="109">
          <cell r="O109">
            <v>249113767.67000005</v>
          </cell>
        </row>
        <row r="110">
          <cell r="O110">
            <v>84698681.050000012</v>
          </cell>
        </row>
        <row r="111">
          <cell r="O111">
            <v>9964550.7000000011</v>
          </cell>
        </row>
        <row r="112">
          <cell r="O112">
            <v>12455688.440000001</v>
          </cell>
        </row>
        <row r="113">
          <cell r="O113">
            <v>29204047.640000001</v>
          </cell>
        </row>
        <row r="120">
          <cell r="O120">
            <v>3704162245.6000009</v>
          </cell>
        </row>
        <row r="121">
          <cell r="O121">
            <v>3340054470.0100007</v>
          </cell>
        </row>
        <row r="122">
          <cell r="O122">
            <v>100039118.10999998</v>
          </cell>
        </row>
        <row r="123">
          <cell r="O123">
            <v>0</v>
          </cell>
        </row>
        <row r="124">
          <cell r="O124">
            <v>0</v>
          </cell>
        </row>
        <row r="125">
          <cell r="O125">
            <v>264068657.48000002</v>
          </cell>
        </row>
        <row r="126">
          <cell r="O126">
            <v>89783343.570000008</v>
          </cell>
        </row>
        <row r="127">
          <cell r="O127">
            <v>10562746.380000001</v>
          </cell>
        </row>
        <row r="128">
          <cell r="O128">
            <v>13203432.939999999</v>
          </cell>
        </row>
        <row r="129">
          <cell r="O129">
            <v>30845507.529999997</v>
          </cell>
        </row>
        <row r="136">
          <cell r="O136">
            <v>3225111788.6000004</v>
          </cell>
        </row>
        <row r="137">
          <cell r="O137">
            <v>2903938540.0999999</v>
          </cell>
        </row>
        <row r="138">
          <cell r="O138">
            <v>58593221.039999999</v>
          </cell>
        </row>
        <row r="139">
          <cell r="O139">
            <v>0</v>
          </cell>
        </row>
        <row r="140">
          <cell r="O140">
            <v>0</v>
          </cell>
        </row>
        <row r="141">
          <cell r="O141">
            <v>262580027.45999998</v>
          </cell>
        </row>
        <row r="142">
          <cell r="O142">
            <v>89277209.459999993</v>
          </cell>
        </row>
        <row r="143">
          <cell r="O143">
            <v>10503201.050000001</v>
          </cell>
        </row>
        <row r="144">
          <cell r="O144">
            <v>13129001.550000001</v>
          </cell>
        </row>
        <row r="145">
          <cell r="O145">
            <v>30723456.340000004</v>
          </cell>
        </row>
        <row r="168">
          <cell r="O168">
            <v>29759096846.789997</v>
          </cell>
        </row>
        <row r="169">
          <cell r="O169">
            <v>26911459112.389999</v>
          </cell>
        </row>
        <row r="170">
          <cell r="O170">
            <v>500995865.49999994</v>
          </cell>
        </row>
        <row r="171">
          <cell r="O171">
            <v>60127913.640000001</v>
          </cell>
        </row>
        <row r="172">
          <cell r="O172">
            <v>0</v>
          </cell>
        </row>
        <row r="173">
          <cell r="O173">
            <v>2346641868.9000001</v>
          </cell>
        </row>
        <row r="174">
          <cell r="O174">
            <v>797858235.84000003</v>
          </cell>
        </row>
        <row r="175">
          <cell r="O175">
            <v>93865674.719999999</v>
          </cell>
        </row>
        <row r="176">
          <cell r="O176">
            <v>117332094.20999999</v>
          </cell>
        </row>
        <row r="177">
          <cell r="O177">
            <v>274936669.67999995</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79" t="s">
        <v>40</v>
      </c>
      <c r="B42" s="80"/>
      <c r="C42" s="80"/>
      <c r="D42" s="80"/>
      <c r="E42" s="80"/>
      <c r="F42" s="80"/>
    </row>
    <row r="43" spans="1:11" x14ac:dyDescent="0.2">
      <c r="A43" s="24" t="s">
        <v>34</v>
      </c>
    </row>
  </sheetData>
  <mergeCells count="3">
    <mergeCell ref="A1:F1"/>
    <mergeCell ref="A2:F2"/>
    <mergeCell ref="A42:F42"/>
  </mergeCells>
  <phoneticPr fontId="4"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79" t="s">
        <v>40</v>
      </c>
      <c r="B52" s="80"/>
      <c r="C52" s="80"/>
      <c r="D52" s="80"/>
      <c r="E52" s="80"/>
      <c r="F52" s="80"/>
    </row>
    <row r="53" spans="1:6" x14ac:dyDescent="0.2">
      <c r="A53" s="24" t="s">
        <v>34</v>
      </c>
    </row>
    <row r="54" spans="1:6" ht="26.25" customHeight="1" x14ac:dyDescent="0.2">
      <c r="A54" s="81" t="s">
        <v>43</v>
      </c>
      <c r="B54" s="81"/>
      <c r="C54" s="81"/>
      <c r="D54" s="81"/>
      <c r="E54" s="81"/>
      <c r="F54" s="81"/>
    </row>
  </sheetData>
  <mergeCells count="4">
    <mergeCell ref="A1:F1"/>
    <mergeCell ref="A2:F2"/>
    <mergeCell ref="A52:F52"/>
    <mergeCell ref="A54:F54"/>
  </mergeCells>
  <phoneticPr fontId="4"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75"/>
      <c r="B1" s="75"/>
      <c r="C1" s="75"/>
      <c r="D1" s="75"/>
      <c r="E1" s="75"/>
      <c r="F1" s="75"/>
      <c r="G1" s="75"/>
      <c r="H1" s="75"/>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79" t="s">
        <v>40</v>
      </c>
      <c r="B52" s="80"/>
      <c r="C52" s="80"/>
      <c r="D52" s="80"/>
      <c r="E52" s="80"/>
      <c r="F52" s="80"/>
      <c r="G52" s="80"/>
      <c r="H52" s="80"/>
    </row>
    <row r="53" spans="1:8" x14ac:dyDescent="0.2">
      <c r="A53" s="24" t="s">
        <v>34</v>
      </c>
    </row>
  </sheetData>
  <mergeCells count="3">
    <mergeCell ref="A1:H1"/>
    <mergeCell ref="A2:H2"/>
    <mergeCell ref="A52:H52"/>
  </mergeCells>
  <phoneticPr fontId="4"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4"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80" t="s">
        <v>54</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4"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80" t="s">
        <v>51</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v>#REF!</v>
      </c>
      <c r="C8" s="13"/>
      <c r="D8" s="13">
        <v>154289801.05999997</v>
      </c>
      <c r="E8" s="13"/>
      <c r="F8" s="13">
        <v>571256393.02999997</v>
      </c>
    </row>
    <row r="9" spans="1:6" x14ac:dyDescent="0.2">
      <c r="A9" t="s">
        <v>2</v>
      </c>
      <c r="B9" s="13" t="e">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v>#REF!</v>
      </c>
      <c r="C19" s="13"/>
      <c r="D19" s="13">
        <v>242819239.32999998</v>
      </c>
      <c r="E19" s="13"/>
      <c r="F19" s="13">
        <v>984380149.27999997</v>
      </c>
    </row>
    <row r="20" spans="1:6" x14ac:dyDescent="0.2">
      <c r="A20" t="s">
        <v>2</v>
      </c>
      <c r="B20" s="13" t="e">
        <v>#REF!</v>
      </c>
      <c r="C20" s="13"/>
      <c r="D20" s="13">
        <v>220315215.28999999</v>
      </c>
      <c r="E20" s="13"/>
      <c r="F20" s="13">
        <v>896039876.19000006</v>
      </c>
    </row>
    <row r="21" spans="1:6" x14ac:dyDescent="0.2">
      <c r="A21" t="s">
        <v>0</v>
      </c>
      <c r="B21" s="13" t="e">
        <v>#REF!</v>
      </c>
      <c r="C21" s="13"/>
      <c r="D21" s="13">
        <v>466460.91</v>
      </c>
      <c r="E21" s="13"/>
      <c r="F21" s="13">
        <v>1103394.05</v>
      </c>
    </row>
    <row r="22" spans="1:6" x14ac:dyDescent="0.2">
      <c r="A22" t="s">
        <v>31</v>
      </c>
      <c r="B22" s="13" t="e">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v>#REF!</v>
      </c>
      <c r="C29" s="13"/>
      <c r="D29" s="13">
        <v>264857608.37000003</v>
      </c>
      <c r="E29" s="13"/>
      <c r="F29" s="13">
        <v>821254065.75999999</v>
      </c>
    </row>
    <row r="30" spans="1:6" x14ac:dyDescent="0.2">
      <c r="A30" t="s">
        <v>2</v>
      </c>
      <c r="B30" s="13" t="e">
        <v>#REF!</v>
      </c>
      <c r="C30" s="13"/>
      <c r="D30" s="13">
        <v>239756547.13</v>
      </c>
      <c r="E30" s="13"/>
      <c r="F30" s="13">
        <v>742814877.1400001</v>
      </c>
    </row>
    <row r="31" spans="1:6" x14ac:dyDescent="0.2">
      <c r="A31" t="s">
        <v>0</v>
      </c>
      <c r="B31" s="13" t="e">
        <v>#REF!</v>
      </c>
      <c r="C31" s="13"/>
      <c r="D31" s="13">
        <v>1479046.41</v>
      </c>
      <c r="E31" s="13"/>
      <c r="F31" s="13">
        <v>1822825.66</v>
      </c>
    </row>
    <row r="32" spans="1:6" x14ac:dyDescent="0.2">
      <c r="A32" t="s">
        <v>31</v>
      </c>
      <c r="B32" s="13" t="e">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t="e">
        <v>#REF!</v>
      </c>
      <c r="C41" s="13"/>
      <c r="D41" s="13">
        <v>151391159.22999999</v>
      </c>
      <c r="E41" s="13"/>
      <c r="F41" s="13">
        <v>368911685.86999989</v>
      </c>
    </row>
    <row r="42" spans="1:6" x14ac:dyDescent="0.2">
      <c r="A42" t="s">
        <v>2</v>
      </c>
      <c r="B42" s="13" t="e">
        <v>#REF!</v>
      </c>
      <c r="C42" s="13"/>
      <c r="D42" s="13">
        <v>137400871.82999998</v>
      </c>
      <c r="E42" s="13"/>
      <c r="F42" s="13">
        <v>334697455.48000002</v>
      </c>
    </row>
    <row r="43" spans="1:6" x14ac:dyDescent="0.2">
      <c r="A43" t="s">
        <v>0</v>
      </c>
      <c r="B43" s="13" t="e">
        <v>#REF!</v>
      </c>
      <c r="C43" s="13"/>
      <c r="D43" s="13">
        <v>74964</v>
      </c>
      <c r="E43" s="13"/>
      <c r="F43" s="13">
        <v>157099.91</v>
      </c>
    </row>
    <row r="44" spans="1:6" x14ac:dyDescent="0.2">
      <c r="A44" t="s">
        <v>31</v>
      </c>
      <c r="B44" s="13" t="e">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v>#REF!</v>
      </c>
      <c r="C8" s="13"/>
      <c r="D8" s="13">
        <v>154289801.05999997</v>
      </c>
      <c r="E8" s="13"/>
      <c r="F8" s="13">
        <v>571256393.02999997</v>
      </c>
    </row>
    <row r="9" spans="1:6" x14ac:dyDescent="0.2">
      <c r="A9" t="s">
        <v>2</v>
      </c>
      <c r="B9" s="13" t="e">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v>#REF!</v>
      </c>
      <c r="C19" s="13"/>
      <c r="D19" s="13">
        <v>242819239.32999998</v>
      </c>
      <c r="E19" s="13"/>
      <c r="F19" s="13">
        <v>984380149.27999997</v>
      </c>
    </row>
    <row r="20" spans="1:6" x14ac:dyDescent="0.2">
      <c r="A20" t="s">
        <v>2</v>
      </c>
      <c r="B20" s="13" t="e">
        <v>#REF!</v>
      </c>
      <c r="C20" s="13"/>
      <c r="D20" s="13">
        <v>220315215.28999999</v>
      </c>
      <c r="E20" s="13"/>
      <c r="F20" s="13">
        <v>896039876.19000006</v>
      </c>
    </row>
    <row r="21" spans="1:6" x14ac:dyDescent="0.2">
      <c r="A21" t="s">
        <v>0</v>
      </c>
      <c r="B21" s="13" t="e">
        <v>#REF!</v>
      </c>
      <c r="C21" s="13"/>
      <c r="D21" s="13">
        <v>466460.91</v>
      </c>
      <c r="E21" s="13"/>
      <c r="F21" s="13">
        <v>1103394.05</v>
      </c>
    </row>
    <row r="22" spans="1:6" x14ac:dyDescent="0.2">
      <c r="A22" t="s">
        <v>31</v>
      </c>
      <c r="B22" s="13" t="e">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v>#REF!</v>
      </c>
      <c r="C29" s="13"/>
      <c r="D29" s="13">
        <v>264857608.37000003</v>
      </c>
      <c r="E29" s="13"/>
      <c r="F29" s="13">
        <v>821254065.75999999</v>
      </c>
    </row>
    <row r="30" spans="1:6" x14ac:dyDescent="0.2">
      <c r="A30" t="s">
        <v>2</v>
      </c>
      <c r="B30" s="13" t="e">
        <v>#REF!</v>
      </c>
      <c r="C30" s="13"/>
      <c r="D30" s="13">
        <v>239756547.13</v>
      </c>
      <c r="E30" s="13"/>
      <c r="F30" s="13">
        <v>742814877.1400001</v>
      </c>
    </row>
    <row r="31" spans="1:6" x14ac:dyDescent="0.2">
      <c r="A31" t="s">
        <v>0</v>
      </c>
      <c r="B31" s="13" t="e">
        <v>#REF!</v>
      </c>
      <c r="C31" s="13"/>
      <c r="D31" s="13">
        <v>1479046.41</v>
      </c>
      <c r="E31" s="13"/>
      <c r="F31" s="13">
        <v>1822825.66</v>
      </c>
    </row>
    <row r="32" spans="1:6" x14ac:dyDescent="0.2">
      <c r="A32" t="s">
        <v>31</v>
      </c>
      <c r="B32" s="13" t="e">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t="e">
        <v>#REF!</v>
      </c>
      <c r="C41" s="13"/>
      <c r="D41" s="13">
        <v>151391159.22999999</v>
      </c>
      <c r="E41" s="13"/>
      <c r="F41" s="13">
        <v>368911685.86999989</v>
      </c>
    </row>
    <row r="42" spans="1:6" x14ac:dyDescent="0.2">
      <c r="A42" t="s">
        <v>2</v>
      </c>
      <c r="B42" s="13" t="e">
        <v>#REF!</v>
      </c>
      <c r="C42" s="13"/>
      <c r="D42" s="13">
        <v>137400871.82999998</v>
      </c>
      <c r="E42" s="13"/>
      <c r="F42" s="13">
        <v>334697455.48000002</v>
      </c>
    </row>
    <row r="43" spans="1:6" x14ac:dyDescent="0.2">
      <c r="A43" t="s">
        <v>0</v>
      </c>
      <c r="B43" s="13" t="e">
        <v>#REF!</v>
      </c>
      <c r="C43" s="13"/>
      <c r="D43" s="13">
        <v>74964</v>
      </c>
      <c r="E43" s="13"/>
      <c r="F43" s="13">
        <v>157099.91</v>
      </c>
    </row>
    <row r="44" spans="1:6" x14ac:dyDescent="0.2">
      <c r="A44" t="s">
        <v>31</v>
      </c>
      <c r="B44" s="13" t="e">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80" t="s">
        <v>51</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0" t="s">
        <v>51</v>
      </c>
      <c r="B39" s="80"/>
      <c r="C39" s="80"/>
      <c r="D39" s="80"/>
      <c r="E39" s="80"/>
      <c r="F39" s="80"/>
      <c r="G39" s="80"/>
      <c r="H39" s="80"/>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80" t="s">
        <v>51</v>
      </c>
      <c r="B72" s="80"/>
      <c r="C72" s="80"/>
      <c r="D72" s="80"/>
      <c r="E72" s="80"/>
      <c r="F72" s="80"/>
      <c r="G72" s="80"/>
      <c r="H72" s="80"/>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4"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v>#REF!</v>
      </c>
      <c r="C8" s="13"/>
      <c r="D8" s="13">
        <v>61803021.690000013</v>
      </c>
      <c r="E8" s="13"/>
      <c r="F8" s="13">
        <v>965954293.24000013</v>
      </c>
    </row>
    <row r="9" spans="1:6" x14ac:dyDescent="0.2">
      <c r="A9" t="s">
        <v>2</v>
      </c>
      <c r="B9" s="13" t="e">
        <v>#REF!</v>
      </c>
      <c r="C9" s="13"/>
      <c r="D9" s="13">
        <v>56327841.080000006</v>
      </c>
      <c r="E9" s="13"/>
      <c r="F9" s="13">
        <v>875269841.18000007</v>
      </c>
    </row>
    <row r="10" spans="1:6" x14ac:dyDescent="0.2">
      <c r="A10" t="s">
        <v>0</v>
      </c>
      <c r="B10" s="13" t="e">
        <v>#REF!</v>
      </c>
      <c r="C10" s="13"/>
      <c r="D10" s="13">
        <v>0</v>
      </c>
      <c r="E10" s="13"/>
      <c r="F10" s="13">
        <v>6410</v>
      </c>
    </row>
    <row r="11" spans="1:6" x14ac:dyDescent="0.2">
      <c r="A11" t="s">
        <v>30</v>
      </c>
      <c r="B11" s="13" t="e">
        <v>#REF!</v>
      </c>
      <c r="C11" s="13"/>
      <c r="D11" s="13">
        <v>0</v>
      </c>
      <c r="E11" s="13"/>
      <c r="F11" s="13">
        <v>199152.03</v>
      </c>
    </row>
    <row r="12" spans="1:6" x14ac:dyDescent="0.2">
      <c r="A12" t="s">
        <v>31</v>
      </c>
      <c r="B12" s="13" t="e">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v>#REF!</v>
      </c>
      <c r="C19" s="13"/>
      <c r="D19" s="13">
        <v>98660795.629999995</v>
      </c>
      <c r="E19" s="13"/>
      <c r="F19" s="13">
        <v>1651700182.9000001</v>
      </c>
    </row>
    <row r="20" spans="1:6" x14ac:dyDescent="0.2">
      <c r="A20" t="s">
        <v>2</v>
      </c>
      <c r="B20" s="13" t="e">
        <v>#REF!</v>
      </c>
      <c r="C20" s="13"/>
      <c r="D20" s="13">
        <v>90211193.909999996</v>
      </c>
      <c r="E20" s="13"/>
      <c r="F20" s="13">
        <v>1504758692.7700002</v>
      </c>
    </row>
    <row r="21" spans="1:6" x14ac:dyDescent="0.2">
      <c r="A21" t="s">
        <v>0</v>
      </c>
      <c r="B21" s="13" t="e">
        <v>#REF!</v>
      </c>
      <c r="C21" s="13"/>
      <c r="D21" s="13">
        <v>677517.85</v>
      </c>
      <c r="E21" s="13"/>
      <c r="F21" s="13">
        <v>4796307</v>
      </c>
    </row>
    <row r="22" spans="1:6" x14ac:dyDescent="0.2">
      <c r="A22" t="s">
        <v>31</v>
      </c>
      <c r="B22" s="13" t="e">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v>#REF!</v>
      </c>
      <c r="C29" s="13"/>
      <c r="D29" s="13">
        <v>106853485.91000001</v>
      </c>
      <c r="E29" s="13"/>
      <c r="F29" s="13">
        <v>1529672605.4200003</v>
      </c>
    </row>
    <row r="30" spans="1:6" x14ac:dyDescent="0.2">
      <c r="A30" t="s">
        <v>2</v>
      </c>
      <c r="B30" s="13" t="e">
        <v>#REF!</v>
      </c>
      <c r="C30" s="13"/>
      <c r="D30" s="13">
        <v>96820158.86999999</v>
      </c>
      <c r="E30" s="13"/>
      <c r="F30" s="13">
        <v>1385696538.2999997</v>
      </c>
    </row>
    <row r="31" spans="1:6" x14ac:dyDescent="0.2">
      <c r="A31" t="s">
        <v>0</v>
      </c>
      <c r="B31" s="13" t="e">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t="e">
        <v>#REF!</v>
      </c>
      <c r="C42" s="13"/>
      <c r="D42" s="13">
        <v>50695912.140000001</v>
      </c>
      <c r="E42" s="13"/>
      <c r="F42" s="13">
        <v>728396402.53999996</v>
      </c>
    </row>
    <row r="43" spans="1:6" x14ac:dyDescent="0.2">
      <c r="A43" t="s">
        <v>2</v>
      </c>
      <c r="B43" s="13" t="e">
        <v>#REF!</v>
      </c>
      <c r="C43" s="13"/>
      <c r="D43" s="13">
        <v>46096618.430000007</v>
      </c>
      <c r="E43" s="13"/>
      <c r="F43" s="13">
        <v>660440568.25</v>
      </c>
    </row>
    <row r="44" spans="1:6" x14ac:dyDescent="0.2">
      <c r="A44" t="s">
        <v>0</v>
      </c>
      <c r="B44" s="13" t="e">
        <v>#REF!</v>
      </c>
      <c r="C44" s="13"/>
      <c r="D44" s="13">
        <v>161664.84</v>
      </c>
      <c r="E44" s="13"/>
      <c r="F44" s="13">
        <v>1005539.91</v>
      </c>
    </row>
    <row r="45" spans="1:6" x14ac:dyDescent="0.2">
      <c r="A45" t="s">
        <v>31</v>
      </c>
      <c r="B45" s="13" t="e">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v>#REF!</v>
      </c>
      <c r="C52" s="13"/>
      <c r="D52" s="13">
        <v>74656482.519999996</v>
      </c>
      <c r="E52" s="13"/>
      <c r="F52" s="13">
        <v>241914246.91000003</v>
      </c>
    </row>
    <row r="53" spans="1:7" x14ac:dyDescent="0.2">
      <c r="A53" t="s">
        <v>2</v>
      </c>
      <c r="B53" s="13" t="e">
        <v>#REF!</v>
      </c>
      <c r="C53" s="13"/>
      <c r="D53" s="13">
        <v>68888952.200000003</v>
      </c>
      <c r="E53" s="13"/>
      <c r="F53" s="13">
        <v>222740553.73000002</v>
      </c>
    </row>
    <row r="54" spans="1:7" x14ac:dyDescent="0.2">
      <c r="A54" t="s">
        <v>0</v>
      </c>
      <c r="B54" s="13" t="e">
        <v>#REF!</v>
      </c>
      <c r="C54" s="13"/>
      <c r="D54" s="13">
        <v>0</v>
      </c>
      <c r="E54" s="13"/>
      <c r="F54" s="13">
        <v>0</v>
      </c>
    </row>
    <row r="55" spans="1:7" x14ac:dyDescent="0.2">
      <c r="A55" t="s">
        <v>31</v>
      </c>
      <c r="B55" s="13" t="e">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v>#REF!</v>
      </c>
      <c r="C62" s="13"/>
      <c r="D62" s="13">
        <v>392669697.88999999</v>
      </c>
      <c r="E62" s="13"/>
      <c r="F62" s="13">
        <v>5117637731.0100002</v>
      </c>
    </row>
    <row r="63" spans="1:7" x14ac:dyDescent="0.2">
      <c r="A63" t="s">
        <v>2</v>
      </c>
      <c r="B63" s="13" t="e">
        <v>#REF!</v>
      </c>
      <c r="C63" s="13"/>
      <c r="D63" s="13">
        <v>358344764.49000001</v>
      </c>
      <c r="E63" s="13"/>
      <c r="F63" s="13">
        <v>4648906194.2299995</v>
      </c>
    </row>
    <row r="64" spans="1:7" x14ac:dyDescent="0.2">
      <c r="A64" t="s">
        <v>0</v>
      </c>
      <c r="B64" s="13" t="e">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53"/>
  <sheetViews>
    <sheetView tabSelected="1" zoomScale="80" zoomScaleNormal="80" workbookViewId="0">
      <pane xSplit="1" ySplit="4" topLeftCell="J5" activePane="bottomRight" state="frozen"/>
      <selection pane="topRight" activeCell="B1" sqref="B1"/>
      <selection pane="bottomLeft" activeCell="A4" sqref="A4"/>
      <selection pane="bottomRight" activeCell="M181" sqref="M181"/>
    </sheetView>
  </sheetViews>
  <sheetFormatPr defaultRowHeight="12.75" x14ac:dyDescent="0.2"/>
  <cols>
    <col min="1" max="1" width="26.140625" customWidth="1"/>
    <col min="2" max="6" width="22.7109375" customWidth="1"/>
    <col min="7" max="7" width="20.7109375" customWidth="1"/>
    <col min="8" max="8" width="20.85546875" customWidth="1"/>
    <col min="9" max="13" width="20.42578125" customWidth="1"/>
    <col min="14" max="14" width="2.140625" customWidth="1"/>
    <col min="15" max="15" width="24.42578125" customWidth="1"/>
    <col min="16" max="16" width="24" customWidth="1"/>
    <col min="17" max="17" width="20.140625" style="55" bestFit="1" customWidth="1"/>
    <col min="18" max="19" width="20.140625" bestFit="1" customWidth="1"/>
  </cols>
  <sheetData>
    <row r="1" spans="1:21" ht="58.5" customHeight="1" x14ac:dyDescent="0.2">
      <c r="A1" s="52"/>
      <c r="B1" s="52"/>
      <c r="C1" s="52"/>
      <c r="D1" s="52"/>
      <c r="E1" s="52"/>
      <c r="F1" s="52"/>
      <c r="G1" s="52"/>
      <c r="H1" s="52"/>
      <c r="I1" s="52"/>
      <c r="J1" s="52"/>
      <c r="K1" s="52"/>
      <c r="L1" s="52"/>
      <c r="M1" s="52"/>
      <c r="N1" s="52"/>
      <c r="O1" s="52"/>
    </row>
    <row r="2" spans="1:21" ht="18.75" customHeight="1" x14ac:dyDescent="0.25">
      <c r="A2" s="35"/>
      <c r="B2" s="35"/>
      <c r="C2" s="35"/>
      <c r="D2" s="35"/>
      <c r="E2" s="35"/>
      <c r="F2" s="36"/>
      <c r="G2" s="36"/>
      <c r="H2" s="36"/>
      <c r="I2" s="36"/>
      <c r="J2" s="36"/>
      <c r="K2" s="36"/>
      <c r="L2" s="36"/>
      <c r="M2" s="36"/>
      <c r="N2" s="48"/>
      <c r="O2" s="36"/>
    </row>
    <row r="3" spans="1:21" ht="32.25" customHeight="1" x14ac:dyDescent="0.25">
      <c r="A3" s="83" t="s">
        <v>119</v>
      </c>
      <c r="B3" s="83"/>
      <c r="C3" s="83"/>
      <c r="D3" s="83"/>
      <c r="E3" s="83"/>
      <c r="F3" s="83"/>
      <c r="G3" s="83"/>
      <c r="H3" s="83" t="s">
        <v>122</v>
      </c>
      <c r="I3" s="83"/>
      <c r="J3" s="83"/>
      <c r="K3" s="83"/>
      <c r="L3" s="83"/>
      <c r="M3" s="83"/>
      <c r="N3" s="83"/>
      <c r="O3" s="83"/>
      <c r="P3" s="35"/>
      <c r="Q3" s="72"/>
      <c r="R3" s="72"/>
      <c r="S3" s="72"/>
      <c r="T3" s="72"/>
      <c r="U3" s="72"/>
    </row>
    <row r="4" spans="1:21" s="46" customFormat="1" ht="15" x14ac:dyDescent="0.3">
      <c r="A4" s="37"/>
      <c r="B4" s="38" t="s">
        <v>108</v>
      </c>
      <c r="C4" s="38" t="s">
        <v>109</v>
      </c>
      <c r="D4" s="38" t="s">
        <v>110</v>
      </c>
      <c r="E4" s="38" t="s">
        <v>111</v>
      </c>
      <c r="F4" s="38" t="s">
        <v>128</v>
      </c>
      <c r="G4" s="38" t="s">
        <v>112</v>
      </c>
      <c r="H4" s="38" t="s">
        <v>113</v>
      </c>
      <c r="I4" s="38" t="s">
        <v>114</v>
      </c>
      <c r="J4" s="38" t="s">
        <v>115</v>
      </c>
      <c r="K4" s="38" t="s">
        <v>116</v>
      </c>
      <c r="L4" s="38" t="s">
        <v>117</v>
      </c>
      <c r="M4" s="38" t="s">
        <v>118</v>
      </c>
      <c r="N4" s="37"/>
      <c r="O4" s="39" t="s">
        <v>121</v>
      </c>
      <c r="P4" s="39" t="s">
        <v>86</v>
      </c>
      <c r="Q4" s="69"/>
    </row>
    <row r="5" spans="1:21" s="47" customFormat="1" ht="15" x14ac:dyDescent="0.3">
      <c r="A5" s="37"/>
      <c r="B5" s="36"/>
      <c r="C5" s="36"/>
      <c r="D5" s="36"/>
      <c r="E5" s="36"/>
      <c r="F5" s="36"/>
      <c r="G5" s="36"/>
      <c r="H5" s="36"/>
      <c r="I5" s="36"/>
      <c r="J5" s="36"/>
      <c r="K5" s="36"/>
      <c r="L5" s="36"/>
      <c r="M5" s="36"/>
      <c r="N5" s="37"/>
      <c r="O5" s="71"/>
      <c r="P5" s="71"/>
      <c r="Q5" s="67"/>
    </row>
    <row r="6" spans="1:21" ht="13.5" x14ac:dyDescent="0.25">
      <c r="A6" s="35"/>
      <c r="B6" s="35"/>
      <c r="C6" s="35"/>
      <c r="D6" s="35"/>
      <c r="E6" s="35"/>
      <c r="F6" s="35"/>
      <c r="G6" s="35"/>
      <c r="H6" s="35"/>
      <c r="I6" s="35"/>
      <c r="J6" s="35"/>
      <c r="K6" s="35"/>
      <c r="L6" s="35"/>
      <c r="M6" s="35"/>
      <c r="N6" s="35"/>
      <c r="O6" s="35" t="s">
        <v>63</v>
      </c>
    </row>
    <row r="7" spans="1:21" ht="15" x14ac:dyDescent="0.3">
      <c r="A7" s="40" t="s">
        <v>3</v>
      </c>
      <c r="B7" s="40"/>
      <c r="C7" s="40"/>
      <c r="D7" s="40"/>
      <c r="E7" s="53"/>
      <c r="F7" s="41"/>
      <c r="G7" s="41"/>
      <c r="H7" s="41"/>
      <c r="I7" s="41"/>
      <c r="J7" s="41"/>
      <c r="K7" s="41"/>
      <c r="L7" s="41"/>
      <c r="M7" s="41"/>
      <c r="N7" s="41"/>
      <c r="O7" s="30"/>
    </row>
    <row r="8" spans="1:21" ht="13.5" x14ac:dyDescent="0.25">
      <c r="A8" s="35" t="s">
        <v>1</v>
      </c>
      <c r="B8" s="30">
        <v>258648068.26999998</v>
      </c>
      <c r="C8" s="30">
        <v>235243481.63</v>
      </c>
      <c r="D8" s="30">
        <v>231323861.99000001</v>
      </c>
      <c r="E8" s="30">
        <v>250040878.28000003</v>
      </c>
      <c r="F8" s="30">
        <v>220820706.34</v>
      </c>
      <c r="G8" s="30">
        <v>218484310.55999997</v>
      </c>
      <c r="H8" s="30">
        <v>218941107.72</v>
      </c>
      <c r="I8" s="30">
        <v>224254173.03999996</v>
      </c>
      <c r="J8" s="34">
        <v>257203099.56999996</v>
      </c>
      <c r="K8" s="30">
        <v>253790439.63999999</v>
      </c>
      <c r="L8" s="34">
        <v>253624187.58999994</v>
      </c>
      <c r="M8" s="34">
        <v>245995057.99999994</v>
      </c>
      <c r="N8" s="30"/>
      <c r="O8" s="30">
        <f t="shared" ref="O8:O17" si="0">SUM(B8:M8)</f>
        <v>2868369372.6300001</v>
      </c>
      <c r="P8" s="30">
        <f>SUM('[1]Previous FY Totals'!B6+'[1]Previous FY Totals'!C6+'[1]Previous FY Totals'!D6+'[1]Previous FY Totals'!E6+'[1]FY 10 11 (July 10 - June 11)'!O8)</f>
        <v>11348314865.580002</v>
      </c>
      <c r="R8" s="55"/>
      <c r="S8" s="55"/>
    </row>
    <row r="9" spans="1:21" ht="13.5" x14ac:dyDescent="0.25">
      <c r="A9" s="35" t="s">
        <v>2</v>
      </c>
      <c r="B9" s="30">
        <v>233706033.78999999</v>
      </c>
      <c r="C9" s="30">
        <v>211625314.26999998</v>
      </c>
      <c r="D9" s="30">
        <v>208142766.73000002</v>
      </c>
      <c r="E9" s="30">
        <v>224847950.52999994</v>
      </c>
      <c r="F9" s="30">
        <v>198895859.25999993</v>
      </c>
      <c r="G9" s="30">
        <v>196746429.77000001</v>
      </c>
      <c r="H9" s="30">
        <v>196585151.19</v>
      </c>
      <c r="I9" s="30">
        <v>201596565.86000004</v>
      </c>
      <c r="J9" s="34">
        <v>231054878.29000002</v>
      </c>
      <c r="K9" s="30">
        <v>227794215.28999996</v>
      </c>
      <c r="L9" s="34">
        <v>228482969.95999998</v>
      </c>
      <c r="M9" s="34">
        <v>221705704.09999999</v>
      </c>
      <c r="N9" s="30"/>
      <c r="O9" s="30">
        <f t="shared" si="0"/>
        <v>2581183839.04</v>
      </c>
      <c r="P9" s="30">
        <f>SUM('[1]Previous FY Totals'!B7+'[1]Previous FY Totals'!C7+'[1]Previous FY Totals'!D7+'[1]Previous FY Totals'!E7+'[1]FY 10 11 (July 10 - June 11)'!O9)</f>
        <v>10282871538.93</v>
      </c>
      <c r="Q9" s="61"/>
      <c r="R9" s="55"/>
      <c r="S9" s="55"/>
    </row>
    <row r="10" spans="1:21" ht="15.75" x14ac:dyDescent="0.25">
      <c r="A10" s="35" t="s">
        <v>90</v>
      </c>
      <c r="B10" s="30">
        <v>3784668.8</v>
      </c>
      <c r="C10" s="30">
        <v>4462737.2</v>
      </c>
      <c r="D10" s="30">
        <v>5162413.8</v>
      </c>
      <c r="E10" s="30">
        <v>6050079.2000000002</v>
      </c>
      <c r="F10" s="30">
        <v>4703957</v>
      </c>
      <c r="G10" s="30">
        <v>4453640.5</v>
      </c>
      <c r="H10" s="30">
        <v>4296414.55</v>
      </c>
      <c r="I10" s="30">
        <v>4378922.75</v>
      </c>
      <c r="J10" s="34">
        <v>5957104.75</v>
      </c>
      <c r="K10" s="30">
        <v>5716208.5999999996</v>
      </c>
      <c r="L10" s="34">
        <v>6274045.0499999989</v>
      </c>
      <c r="M10" s="34">
        <v>6395200.3499999996</v>
      </c>
      <c r="N10" s="30"/>
      <c r="O10" s="30">
        <f t="shared" si="0"/>
        <v>61635392.549999997</v>
      </c>
      <c r="P10" s="30">
        <f>SUM('[1]Previous FY Totals'!B8+'[1]Previous FY Totals'!C8+'[1]Previous FY Totals'!D8+'[1]Previous FY Totals'!E8+'[1]FY 10 11 (July 10 - June 11)'!O10)</f>
        <v>123758784.25</v>
      </c>
      <c r="Q10" s="61"/>
      <c r="R10" s="55"/>
      <c r="S10" s="55"/>
    </row>
    <row r="11" spans="1:21" ht="15.75" x14ac:dyDescent="0.25">
      <c r="A11" s="35" t="s">
        <v>91</v>
      </c>
      <c r="B11" s="30">
        <v>0</v>
      </c>
      <c r="C11" s="30">
        <v>0</v>
      </c>
      <c r="D11" s="30">
        <v>0</v>
      </c>
      <c r="E11" s="30">
        <v>0</v>
      </c>
      <c r="F11" s="30">
        <v>0</v>
      </c>
      <c r="G11" s="30">
        <v>0</v>
      </c>
      <c r="H11" s="30">
        <v>0</v>
      </c>
      <c r="I11" s="30">
        <v>0</v>
      </c>
      <c r="J11" s="30">
        <v>0</v>
      </c>
      <c r="K11" s="30">
        <v>0</v>
      </c>
      <c r="L11" s="30">
        <v>0</v>
      </c>
      <c r="M11" s="30">
        <v>0</v>
      </c>
      <c r="N11" s="30"/>
      <c r="O11" s="30">
        <f t="shared" si="0"/>
        <v>0</v>
      </c>
      <c r="P11" s="30">
        <f>SUM('[1]Previous FY Totals'!B9+'[1]Previous FY Totals'!C9+'[1]Previous FY Totals'!D9+'[1]Previous FY Totals'!E9+'[1]FY 10 11 (July 10 - June 11)'!O11)</f>
        <v>0</v>
      </c>
      <c r="Q11" s="61"/>
      <c r="R11" s="55"/>
      <c r="S11" s="55"/>
    </row>
    <row r="12" spans="1:21" ht="15.75" x14ac:dyDescent="0.25">
      <c r="A12" s="35" t="s">
        <v>92</v>
      </c>
      <c r="B12" s="30">
        <v>0</v>
      </c>
      <c r="C12" s="30">
        <v>0</v>
      </c>
      <c r="D12" s="30">
        <v>0</v>
      </c>
      <c r="E12" s="30">
        <v>0</v>
      </c>
      <c r="F12" s="30">
        <v>0</v>
      </c>
      <c r="G12" s="30">
        <v>0</v>
      </c>
      <c r="H12" s="30">
        <v>0</v>
      </c>
      <c r="I12" s="30">
        <v>0</v>
      </c>
      <c r="J12" s="34">
        <v>0</v>
      </c>
      <c r="K12" s="30">
        <v>0</v>
      </c>
      <c r="L12" s="34">
        <v>0</v>
      </c>
      <c r="M12" s="34">
        <v>0</v>
      </c>
      <c r="N12" s="30"/>
      <c r="O12" s="30">
        <f t="shared" si="0"/>
        <v>0</v>
      </c>
      <c r="P12" s="30">
        <f>SUM('[1]Previous FY Totals'!B10+'[1]Previous FY Totals'!C10+'[1]Previous FY Totals'!D10+'[1]Previous FY Totals'!E10+'[1]FY 10 11 (July 10 - June 11)'!O12)</f>
        <v>199149.63</v>
      </c>
      <c r="Q12" s="61"/>
      <c r="R12" s="55"/>
      <c r="S12" s="55"/>
    </row>
    <row r="13" spans="1:21" ht="13.5" x14ac:dyDescent="0.25">
      <c r="A13" s="35" t="s">
        <v>31</v>
      </c>
      <c r="B13" s="30">
        <v>21157365.68</v>
      </c>
      <c r="C13" s="30">
        <v>19155430.159999996</v>
      </c>
      <c r="D13" s="30">
        <v>18018681.460000005</v>
      </c>
      <c r="E13" s="30">
        <v>19142848.550000008</v>
      </c>
      <c r="F13" s="30">
        <v>17220890.079999998</v>
      </c>
      <c r="G13" s="30">
        <v>17284240.289999992</v>
      </c>
      <c r="H13" s="30">
        <v>18059541.979999997</v>
      </c>
      <c r="I13" s="30">
        <v>18278684.430000003</v>
      </c>
      <c r="J13" s="34">
        <v>20191116.529999994</v>
      </c>
      <c r="K13" s="30">
        <v>20280015.750000007</v>
      </c>
      <c r="L13" s="34">
        <v>18867172.579999998</v>
      </c>
      <c r="M13" s="34">
        <v>17894153.550000001</v>
      </c>
      <c r="N13" s="30"/>
      <c r="O13" s="30">
        <f t="shared" si="0"/>
        <v>225550141.04000002</v>
      </c>
      <c r="P13" s="30">
        <f>SUM('[1]Previous FY Totals'!B11+'[1]Previous FY Totals'!C11+'[1]Previous FY Totals'!D11+'[1]Previous FY Totals'!E11+'[1]FY 10 11 (July 10 - June 11)'!O13)</f>
        <v>941883692.02999997</v>
      </c>
      <c r="Q13" s="61"/>
      <c r="R13" s="55"/>
      <c r="S13" s="55"/>
    </row>
    <row r="14" spans="1:21" ht="13.5" x14ac:dyDescent="0.25">
      <c r="A14" s="35" t="s">
        <v>85</v>
      </c>
      <c r="B14" s="30">
        <v>7193504.3199999994</v>
      </c>
      <c r="C14" s="30">
        <v>6512846.2800000003</v>
      </c>
      <c r="D14" s="30">
        <v>6126351.71</v>
      </c>
      <c r="E14" s="30">
        <v>6508568.5200000005</v>
      </c>
      <c r="F14" s="30">
        <v>5855102.6299999999</v>
      </c>
      <c r="G14" s="30">
        <v>5876641.6999999993</v>
      </c>
      <c r="H14" s="30">
        <v>6140244.2899999982</v>
      </c>
      <c r="I14" s="30">
        <v>6214752.6900000013</v>
      </c>
      <c r="J14" s="34">
        <v>6864979.620000001</v>
      </c>
      <c r="K14" s="30">
        <v>6895205.3400000008</v>
      </c>
      <c r="L14" s="34">
        <v>6414838.6500000004</v>
      </c>
      <c r="M14" s="34">
        <v>6084012.2400000002</v>
      </c>
      <c r="N14" s="30"/>
      <c r="O14" s="30">
        <f t="shared" si="0"/>
        <v>76687047.99000001</v>
      </c>
      <c r="P14" s="30">
        <f>SUM('[1]Previous FY Totals'!B12+'[1]Previous FY Totals'!C12+'[1]Previous FY Totals'!D12+'[1]Previous FY Totals'!E12+'[1]FY 10 11 (July 10 - June 11)'!O14)</f>
        <v>320240515.81440002</v>
      </c>
      <c r="Q14" s="61"/>
      <c r="R14" s="55"/>
      <c r="S14" s="55"/>
    </row>
    <row r="15" spans="1:21" ht="15.75" x14ac:dyDescent="0.25">
      <c r="A15" s="35" t="s">
        <v>93</v>
      </c>
      <c r="B15" s="30">
        <v>846294.61</v>
      </c>
      <c r="C15" s="30">
        <v>766217.19</v>
      </c>
      <c r="D15" s="30">
        <v>720747.25</v>
      </c>
      <c r="E15" s="30">
        <v>765713.95</v>
      </c>
      <c r="F15" s="30">
        <v>688835.59</v>
      </c>
      <c r="G15" s="30">
        <v>691369.62</v>
      </c>
      <c r="H15" s="30">
        <v>722381.68</v>
      </c>
      <c r="I15" s="30">
        <v>731147.38</v>
      </c>
      <c r="J15" s="34">
        <v>807644.65</v>
      </c>
      <c r="K15" s="30">
        <v>811200.63</v>
      </c>
      <c r="L15" s="34">
        <v>754686.89</v>
      </c>
      <c r="M15" s="34">
        <v>715766.14</v>
      </c>
      <c r="N15" s="30"/>
      <c r="O15" s="30">
        <f t="shared" si="0"/>
        <v>9022005.5800000001</v>
      </c>
      <c r="P15" s="30">
        <f>SUM('[1]Previous FY Totals'!B13+'[1]Previous FY Totals'!C13+'[1]Previous FY Totals'!D13+'[1]Previous FY Totals'!E13+'[1]FY 10 11 (July 10 - June 11)'!O15)</f>
        <v>37675354.766399994</v>
      </c>
      <c r="Q15" s="61"/>
      <c r="R15" s="55"/>
      <c r="S15" s="55"/>
    </row>
    <row r="16" spans="1:21" ht="15.75" x14ac:dyDescent="0.25">
      <c r="A16" s="35" t="s">
        <v>94</v>
      </c>
      <c r="B16" s="30">
        <v>1057868.31</v>
      </c>
      <c r="C16" s="30">
        <v>957771.51</v>
      </c>
      <c r="D16" s="30">
        <v>900934.07</v>
      </c>
      <c r="E16" s="30">
        <v>957142.44</v>
      </c>
      <c r="F16" s="30">
        <v>861044.51</v>
      </c>
      <c r="G16" s="30">
        <v>864212.01</v>
      </c>
      <c r="H16" s="30">
        <v>902977.11</v>
      </c>
      <c r="I16" s="30">
        <v>913934.26</v>
      </c>
      <c r="J16" s="34">
        <v>1009555.83</v>
      </c>
      <c r="K16" s="30">
        <v>1014000.79</v>
      </c>
      <c r="L16" s="34">
        <v>943358.66999999993</v>
      </c>
      <c r="M16" s="34">
        <v>894707.67000000016</v>
      </c>
      <c r="N16" s="30"/>
      <c r="O16" s="30">
        <f t="shared" si="0"/>
        <v>11277507.18</v>
      </c>
      <c r="P16" s="30">
        <f>SUM('[1]Previous FY Totals'!B14+'[1]Previous FY Totals'!C14+'[1]Previous FY Totals'!D14+'[1]Previous FY Totals'!E14+'[1]FY 10 11 (July 10 - June 11)'!O16)</f>
        <v>47094193.855999999</v>
      </c>
      <c r="Q16" s="61"/>
      <c r="R16" s="55"/>
      <c r="S16" s="55"/>
    </row>
    <row r="17" spans="1:19" ht="15.75" x14ac:dyDescent="0.25">
      <c r="A17" s="35" t="s">
        <v>95</v>
      </c>
      <c r="B17" s="30">
        <v>2538883.87</v>
      </c>
      <c r="C17" s="30">
        <v>2296037.5</v>
      </c>
      <c r="D17" s="30">
        <v>2137948.6800000002</v>
      </c>
      <c r="E17" s="30">
        <v>2237754.33</v>
      </c>
      <c r="F17" s="30">
        <v>2024424.97</v>
      </c>
      <c r="G17" s="30">
        <v>2031086.48</v>
      </c>
      <c r="H17" s="30">
        <v>2122932.71</v>
      </c>
      <c r="I17" s="30">
        <v>2136205.84</v>
      </c>
      <c r="J17" s="34">
        <v>2361635.29</v>
      </c>
      <c r="K17" s="30">
        <v>2354423.98</v>
      </c>
      <c r="L17" s="34">
        <v>2173466.2000000002</v>
      </c>
      <c r="M17" s="34">
        <v>2053136.96</v>
      </c>
      <c r="N17" s="30"/>
      <c r="O17" s="30">
        <f t="shared" si="0"/>
        <v>26467936.810000002</v>
      </c>
      <c r="P17" s="30">
        <f>SUM('[1]Previous FY Totals'!B15+'[1]Previous FY Totals'!C15+'[1]Previous FY Totals'!D15+'[1]Previous FY Totals'!E15+'[1]FY 10 11 (July 10 - June 11)'!O17)</f>
        <v>112420931.5592</v>
      </c>
      <c r="Q17" s="61"/>
      <c r="R17" s="55"/>
      <c r="S17" s="55"/>
    </row>
    <row r="18" spans="1:19" ht="13.5" x14ac:dyDescent="0.25">
      <c r="A18" s="35" t="s">
        <v>89</v>
      </c>
      <c r="B18" s="54">
        <v>307.13593008739076</v>
      </c>
      <c r="C18" s="54">
        <v>275.25333601563392</v>
      </c>
      <c r="D18" s="54">
        <v>245.66685926976254</v>
      </c>
      <c r="E18" s="54">
        <v>250.43300605711752</v>
      </c>
      <c r="F18" s="54">
        <v>232.79023034497672</v>
      </c>
      <c r="G18" s="54">
        <v>226.15654737916404</v>
      </c>
      <c r="H18" s="54">
        <v>236.260835175761</v>
      </c>
      <c r="I18" s="54">
        <v>264.89311387745641</v>
      </c>
      <c r="J18" s="34">
        <v>276.42781005708963</v>
      </c>
      <c r="K18" s="54">
        <v>290.05428859521169</v>
      </c>
      <c r="L18" s="34">
        <v>260.98562192220436</v>
      </c>
      <c r="M18" s="34">
        <v>255.77692324185247</v>
      </c>
      <c r="N18" s="30"/>
      <c r="O18" s="30"/>
      <c r="Q18" s="61"/>
      <c r="R18" s="55"/>
      <c r="S18" s="55"/>
    </row>
    <row r="19" spans="1:19" ht="15.75" x14ac:dyDescent="0.25">
      <c r="A19" s="35" t="s">
        <v>96</v>
      </c>
      <c r="B19" s="56">
        <v>2222.1290322580644</v>
      </c>
      <c r="C19" s="56">
        <v>2244.9032258064517</v>
      </c>
      <c r="D19" s="56">
        <v>2444.8666666666668</v>
      </c>
      <c r="E19" s="56">
        <v>2465.7741935483873</v>
      </c>
      <c r="F19" s="56">
        <v>2465.8666666666668</v>
      </c>
      <c r="G19" s="56">
        <v>2465.3548387096776</v>
      </c>
      <c r="H19" s="56">
        <v>2465.7741935483873</v>
      </c>
      <c r="I19" s="56">
        <v>2464.4285714285716</v>
      </c>
      <c r="J19" s="42">
        <v>2356.2258064516127</v>
      </c>
      <c r="K19" s="56">
        <v>2330.6</v>
      </c>
      <c r="L19" s="42">
        <v>2332</v>
      </c>
      <c r="M19" s="42">
        <v>2332</v>
      </c>
      <c r="N19" s="30"/>
      <c r="O19" s="58"/>
    </row>
    <row r="20" spans="1:19" ht="15.75" x14ac:dyDescent="0.25">
      <c r="A20" s="35" t="s">
        <v>97</v>
      </c>
      <c r="B20" s="57">
        <v>6.9603503009479262E-2</v>
      </c>
      <c r="C20" s="57">
        <v>-6.8476135231587687E-3</v>
      </c>
      <c r="D20" s="57">
        <v>-1.4246012979570954E-2</v>
      </c>
      <c r="E20" s="57">
        <v>2.7521988684249266E-2</v>
      </c>
      <c r="F20" s="58">
        <v>-1.4272369606374014E-3</v>
      </c>
      <c r="G20" s="58">
        <v>4.2413400479197616E-2</v>
      </c>
      <c r="H20" s="58">
        <v>-6.1907521890427475E-3</v>
      </c>
      <c r="I20" s="58">
        <v>7.5630413571740052E-2</v>
      </c>
      <c r="J20" s="58">
        <v>1.855867154378954E-2</v>
      </c>
      <c r="K20" s="57">
        <v>5.1611698292641783E-2</v>
      </c>
      <c r="L20" s="58">
        <v>-3.9314168997607757E-2</v>
      </c>
      <c r="M20" s="58">
        <v>-5.1734945672647359E-2</v>
      </c>
      <c r="N20" s="30"/>
      <c r="O20" s="58">
        <v>1.3312873383192647E-2</v>
      </c>
      <c r="P20" s="58"/>
    </row>
    <row r="21" spans="1:19" ht="13.5" x14ac:dyDescent="0.25">
      <c r="A21" s="35"/>
      <c r="B21" s="58"/>
      <c r="C21" s="35"/>
      <c r="D21" s="35"/>
      <c r="E21" s="58"/>
      <c r="F21" s="42"/>
      <c r="I21" s="58"/>
      <c r="J21" s="42"/>
      <c r="K21" s="42"/>
      <c r="L21" s="42"/>
      <c r="M21" s="42"/>
      <c r="N21" s="30"/>
      <c r="O21" s="58"/>
    </row>
    <row r="22" spans="1:19" ht="13.5" x14ac:dyDescent="0.25">
      <c r="A22" s="35"/>
      <c r="B22" s="70"/>
      <c r="C22" s="35"/>
      <c r="D22" s="35"/>
      <c r="E22" s="35"/>
      <c r="F22" s="58"/>
      <c r="G22" s="42"/>
      <c r="I22" s="42"/>
      <c r="J22" s="42"/>
      <c r="K22" s="42"/>
      <c r="L22" s="42"/>
      <c r="M22" s="42"/>
      <c r="N22" s="30"/>
      <c r="O22" s="58"/>
    </row>
    <row r="23" spans="1:19" ht="15" x14ac:dyDescent="0.3">
      <c r="A23" s="40" t="s">
        <v>120</v>
      </c>
      <c r="B23" s="40"/>
      <c r="C23" s="40"/>
      <c r="D23" s="40"/>
      <c r="E23" s="40"/>
      <c r="F23" s="30"/>
      <c r="G23" s="42"/>
      <c r="H23" s="42"/>
      <c r="I23" s="42"/>
      <c r="J23" s="42"/>
      <c r="K23" s="42"/>
      <c r="L23" s="42"/>
      <c r="M23" s="42"/>
      <c r="N23" s="30"/>
      <c r="O23" s="30"/>
    </row>
    <row r="24" spans="1:19" ht="13.5" x14ac:dyDescent="0.25">
      <c r="A24" s="35" t="s">
        <v>1</v>
      </c>
      <c r="B24" s="30">
        <v>511772346.32000005</v>
      </c>
      <c r="C24" s="30">
        <v>456312813.56999993</v>
      </c>
      <c r="D24" s="30">
        <v>424703296.15000004</v>
      </c>
      <c r="E24" s="30">
        <v>423532269.48999995</v>
      </c>
      <c r="F24" s="30">
        <v>398710297.71000004</v>
      </c>
      <c r="G24" s="30">
        <v>388370783.08999997</v>
      </c>
      <c r="H24" s="30">
        <v>395286777.82999992</v>
      </c>
      <c r="I24" s="30">
        <v>415445463.31999999</v>
      </c>
      <c r="J24" s="34">
        <v>452199808.76000005</v>
      </c>
      <c r="K24" s="30">
        <v>445144116.51999992</v>
      </c>
      <c r="L24" s="34">
        <v>429025085.03999996</v>
      </c>
      <c r="M24" s="34">
        <v>389354746.70999998</v>
      </c>
      <c r="N24" s="30"/>
      <c r="O24" s="30">
        <f t="shared" ref="O24:O33" si="1">SUM(B24:M24)</f>
        <v>5129857804.5100002</v>
      </c>
      <c r="P24" s="30">
        <f>SUM('[1]Previous FY Totals'!B21+'[1]Previous FY Totals'!C21+'[1]Previous FY Totals'!D21+'[1]Previous FY Totals'!E21+'[1]FY 10 11 (July 10 - June 11)'!O24)</f>
        <v>21459720075.269997</v>
      </c>
      <c r="Q24" s="61"/>
      <c r="R24" s="55"/>
      <c r="S24" s="55"/>
    </row>
    <row r="25" spans="1:19" ht="13.5" x14ac:dyDescent="0.25">
      <c r="A25" s="35" t="s">
        <v>2</v>
      </c>
      <c r="B25" s="30">
        <v>467208340.76000005</v>
      </c>
      <c r="C25" s="30">
        <v>414629198.68000007</v>
      </c>
      <c r="D25" s="30">
        <v>386056000.31999993</v>
      </c>
      <c r="E25" s="30">
        <v>385160680.4000001</v>
      </c>
      <c r="F25" s="30">
        <v>363081137.08999997</v>
      </c>
      <c r="G25" s="30">
        <v>352826910.28000009</v>
      </c>
      <c r="H25" s="30">
        <v>359109620.94999999</v>
      </c>
      <c r="I25" s="30">
        <v>377334043.33999997</v>
      </c>
      <c r="J25" s="34">
        <v>410109717.04000008</v>
      </c>
      <c r="K25" s="30">
        <v>403930781.85000002</v>
      </c>
      <c r="L25" s="34">
        <v>388515075.73999995</v>
      </c>
      <c r="M25" s="34">
        <v>352397450.59999996</v>
      </c>
      <c r="N25" s="30"/>
      <c r="O25" s="30">
        <f t="shared" si="1"/>
        <v>4660358957.0500002</v>
      </c>
      <c r="P25" s="30">
        <f>SUM('[1]Previous FY Totals'!B22+'[1]Previous FY Totals'!C22+'[1]Previous FY Totals'!D22+'[1]Previous FY Totals'!E22+'[1]FY 10 11 (July 10 - June 11)'!O25)</f>
        <v>19584797049.25</v>
      </c>
      <c r="Q25" s="61"/>
      <c r="R25" s="55"/>
      <c r="S25" s="55"/>
    </row>
    <row r="26" spans="1:19" ht="15.75" x14ac:dyDescent="0.25">
      <c r="A26" s="35" t="s">
        <v>90</v>
      </c>
      <c r="B26" s="30">
        <v>7915468.0899999999</v>
      </c>
      <c r="C26" s="30">
        <v>7666606.4900000012</v>
      </c>
      <c r="D26" s="30">
        <v>7333010.049999998</v>
      </c>
      <c r="E26" s="30">
        <v>7501572.6499999994</v>
      </c>
      <c r="F26" s="30">
        <v>6669848.2000000002</v>
      </c>
      <c r="G26" s="30">
        <v>6837488.1499999994</v>
      </c>
      <c r="H26" s="30">
        <v>7121301.1999999993</v>
      </c>
      <c r="I26" s="30">
        <v>6681431.0300000012</v>
      </c>
      <c r="J26" s="34">
        <v>7795353.2800000012</v>
      </c>
      <c r="K26" s="30">
        <v>8334317.1500000022</v>
      </c>
      <c r="L26" s="34">
        <v>8343696.9100000001</v>
      </c>
      <c r="M26" s="34">
        <v>7163879.1299999999</v>
      </c>
      <c r="N26" s="30"/>
      <c r="O26" s="30">
        <f t="shared" si="1"/>
        <v>89363972.329999998</v>
      </c>
      <c r="P26" s="30">
        <f>SUM('[1]Previous FY Totals'!B23+'[1]Previous FY Totals'!C23+'[1]Previous FY Totals'!D23+'[1]Previous FY Totals'!E23+'[1]FY 10 11 (July 10 - June 11)'!O26)</f>
        <v>287504128.76999998</v>
      </c>
      <c r="Q26" s="61"/>
      <c r="R26" s="55"/>
      <c r="S26" s="55"/>
    </row>
    <row r="27" spans="1:19" ht="15.75" x14ac:dyDescent="0.25">
      <c r="A27" s="35" t="s">
        <v>91</v>
      </c>
      <c r="B27" s="30">
        <v>0</v>
      </c>
      <c r="C27" s="30">
        <v>0</v>
      </c>
      <c r="D27" s="30">
        <v>0</v>
      </c>
      <c r="E27" s="30">
        <v>0</v>
      </c>
      <c r="F27" s="30">
        <v>0</v>
      </c>
      <c r="G27" s="30">
        <v>0</v>
      </c>
      <c r="H27" s="30">
        <v>0</v>
      </c>
      <c r="I27" s="30">
        <v>0</v>
      </c>
      <c r="J27" s="30">
        <v>0</v>
      </c>
      <c r="K27" s="30">
        <v>0</v>
      </c>
      <c r="L27" s="30">
        <v>0</v>
      </c>
      <c r="M27" s="30">
        <v>0</v>
      </c>
      <c r="N27" s="30"/>
      <c r="O27" s="30">
        <f t="shared" si="1"/>
        <v>0</v>
      </c>
      <c r="P27" s="30">
        <f>SUM('[1]Previous FY Totals'!B24+'[1]Previous FY Totals'!C24+'[1]Previous FY Totals'!D24+'[1]Previous FY Totals'!E24+'[1]FY 10 11 (July 10 - June 11)'!O27)</f>
        <v>0</v>
      </c>
      <c r="Q27" s="61"/>
      <c r="R27" s="55"/>
      <c r="S27" s="55"/>
    </row>
    <row r="28" spans="1:19" ht="15.75" x14ac:dyDescent="0.25">
      <c r="A28" s="35" t="s">
        <v>92</v>
      </c>
      <c r="B28" s="30">
        <v>0</v>
      </c>
      <c r="C28" s="30">
        <v>0</v>
      </c>
      <c r="D28" s="30">
        <v>0</v>
      </c>
      <c r="E28" s="30">
        <v>0</v>
      </c>
      <c r="F28" s="30">
        <v>0</v>
      </c>
      <c r="G28" s="30">
        <v>0</v>
      </c>
      <c r="H28" s="30">
        <v>0</v>
      </c>
      <c r="I28" s="30">
        <v>0</v>
      </c>
      <c r="J28" s="34">
        <v>0</v>
      </c>
      <c r="K28" s="30">
        <v>0</v>
      </c>
      <c r="L28" s="34">
        <v>0</v>
      </c>
      <c r="M28" s="34">
        <v>0</v>
      </c>
      <c r="N28" s="30"/>
      <c r="O28" s="30">
        <f t="shared" si="1"/>
        <v>0</v>
      </c>
      <c r="P28" s="30">
        <f>SUM('[1]Previous FY Totals'!B25+'[1]Previous FY Totals'!C25+'[1]Previous FY Totals'!D25+'[1]Previous FY Totals'!E25+'[1]FY 10 11 (July 10 - June 11)'!O28)</f>
        <v>77509.42</v>
      </c>
      <c r="Q28" s="61"/>
      <c r="R28" s="55"/>
      <c r="S28" s="55"/>
    </row>
    <row r="29" spans="1:19" ht="13.5" x14ac:dyDescent="0.25">
      <c r="A29" s="35" t="s">
        <v>31</v>
      </c>
      <c r="B29" s="30">
        <v>36648537.469999999</v>
      </c>
      <c r="C29" s="30">
        <v>34017008.400000013</v>
      </c>
      <c r="D29" s="30">
        <v>31314285.779999997</v>
      </c>
      <c r="E29" s="30">
        <v>30870016.440000001</v>
      </c>
      <c r="F29" s="30">
        <v>28959312.419999991</v>
      </c>
      <c r="G29" s="30">
        <v>28706384.66</v>
      </c>
      <c r="H29" s="30">
        <v>29055855.679999985</v>
      </c>
      <c r="I29" s="30">
        <v>31429988.949999988</v>
      </c>
      <c r="J29" s="34">
        <v>34294738.440000005</v>
      </c>
      <c r="K29" s="30">
        <v>32879017.520000007</v>
      </c>
      <c r="L29" s="34">
        <v>32166312.389999993</v>
      </c>
      <c r="M29" s="34">
        <v>29793416.979999986</v>
      </c>
      <c r="N29" s="30"/>
      <c r="O29" s="30">
        <f t="shared" si="1"/>
        <v>380134875.12999988</v>
      </c>
      <c r="P29" s="30">
        <f>SUM('[1]Previous FY Totals'!B26+'[1]Previous FY Totals'!C26+'[1]Previous FY Totals'!D26+'[1]Previous FY Totals'!E26+'[1]FY 10 11 (July 10 - June 11)'!O29)</f>
        <v>1587496406.6699998</v>
      </c>
      <c r="Q29" s="61"/>
      <c r="R29" s="55"/>
      <c r="S29" s="55"/>
    </row>
    <row r="30" spans="1:19" ht="13.5" x14ac:dyDescent="0.25">
      <c r="A30" s="35" t="s">
        <v>85</v>
      </c>
      <c r="B30" s="30">
        <v>12460502.73</v>
      </c>
      <c r="C30" s="30">
        <v>11565782.860000003</v>
      </c>
      <c r="D30" s="30">
        <v>10646857.150000002</v>
      </c>
      <c r="E30" s="30">
        <v>10495805.59</v>
      </c>
      <c r="F30" s="30">
        <v>9846166.2500000019</v>
      </c>
      <c r="G30" s="30">
        <v>9760170.7699999996</v>
      </c>
      <c r="H30" s="30">
        <v>9878990.9400000051</v>
      </c>
      <c r="I30" s="30">
        <v>10686196.260000002</v>
      </c>
      <c r="J30" s="34">
        <v>11660211.080000002</v>
      </c>
      <c r="K30" s="30">
        <v>11178865.979999999</v>
      </c>
      <c r="L30" s="34">
        <v>10936546.189999999</v>
      </c>
      <c r="M30" s="34">
        <v>10129761.790000001</v>
      </c>
      <c r="N30" s="30"/>
      <c r="O30" s="30">
        <f t="shared" si="1"/>
        <v>129245857.59000003</v>
      </c>
      <c r="P30" s="30">
        <f>SUM('[1]Previous FY Totals'!B27+'[1]Previous FY Totals'!C27+'[1]Previous FY Totals'!D27+'[1]Previous FY Totals'!E27+'[1]FY 10 11 (July 10 - June 11)'!O30)</f>
        <v>539748778.56239998</v>
      </c>
      <c r="Q30" s="61"/>
      <c r="R30" s="55"/>
      <c r="S30" s="55"/>
    </row>
    <row r="31" spans="1:19" ht="15.75" x14ac:dyDescent="0.25">
      <c r="A31" s="35" t="s">
        <v>93</v>
      </c>
      <c r="B31" s="30">
        <v>1465941.52</v>
      </c>
      <c r="C31" s="30">
        <v>1360680.32</v>
      </c>
      <c r="D31" s="30">
        <v>1252571.4099999999</v>
      </c>
      <c r="E31" s="30">
        <v>1234800.6599999999</v>
      </c>
      <c r="F31" s="30">
        <v>1158372.53</v>
      </c>
      <c r="G31" s="30">
        <v>1148255.3700000001</v>
      </c>
      <c r="H31" s="30">
        <v>1162234.23</v>
      </c>
      <c r="I31" s="30">
        <v>1257199.55</v>
      </c>
      <c r="J31" s="34">
        <v>1371789.52</v>
      </c>
      <c r="K31" s="30">
        <v>1315160.7</v>
      </c>
      <c r="L31" s="34">
        <v>1286652.4799999995</v>
      </c>
      <c r="M31" s="34">
        <v>1191736.7</v>
      </c>
      <c r="N31" s="30"/>
      <c r="O31" s="30">
        <f t="shared" si="1"/>
        <v>15205394.989999998</v>
      </c>
      <c r="P31" s="30">
        <f>SUM('[1]Previous FY Totals'!B28+'[1]Previous FY Totals'!C28+'[1]Previous FY Totals'!D28+'[1]Previous FY Totals'!E28+'[1]FY 10 11 (July 10 - June 11)'!O31)</f>
        <v>63499856.234399989</v>
      </c>
      <c r="Q31" s="61"/>
      <c r="R31" s="55"/>
      <c r="S31" s="55"/>
    </row>
    <row r="32" spans="1:19" ht="15.75" x14ac:dyDescent="0.25">
      <c r="A32" s="35" t="s">
        <v>94</v>
      </c>
      <c r="B32" s="30">
        <v>1832426.91</v>
      </c>
      <c r="C32" s="30">
        <v>1700850.38</v>
      </c>
      <c r="D32" s="30">
        <v>1565714.3</v>
      </c>
      <c r="E32" s="30">
        <v>1543500.82</v>
      </c>
      <c r="F32" s="30">
        <v>1447965.62</v>
      </c>
      <c r="G32" s="30">
        <v>1435319.24</v>
      </c>
      <c r="H32" s="30">
        <v>1452792.79</v>
      </c>
      <c r="I32" s="30">
        <v>1571499.45</v>
      </c>
      <c r="J32" s="34">
        <v>1714736.94</v>
      </c>
      <c r="K32" s="30">
        <v>1643950.88</v>
      </c>
      <c r="L32" s="34">
        <v>1608315.65</v>
      </c>
      <c r="M32" s="34">
        <v>1489670.82</v>
      </c>
      <c r="N32" s="30"/>
      <c r="O32" s="30">
        <f t="shared" si="1"/>
        <v>19006743.799999997</v>
      </c>
      <c r="P32" s="30">
        <f>SUM('[1]Previous FY Totals'!B29+'[1]Previous FY Totals'!C29+'[1]Previous FY Totals'!D29+'[1]Previous FY Totals'!E29+'[1]FY 10 11 (July 10 - June 11)'!O32)</f>
        <v>79374820.737999991</v>
      </c>
      <c r="Q32" s="61"/>
      <c r="R32" s="55"/>
      <c r="S32" s="55"/>
    </row>
    <row r="33" spans="1:74" ht="15.75" x14ac:dyDescent="0.25">
      <c r="A33" s="35" t="s">
        <v>95</v>
      </c>
      <c r="B33" s="30">
        <v>4397824.5199999996</v>
      </c>
      <c r="C33" s="30">
        <v>4077308.67</v>
      </c>
      <c r="D33" s="30">
        <v>3716243.43</v>
      </c>
      <c r="E33" s="30">
        <v>3625587.13</v>
      </c>
      <c r="F33" s="30">
        <v>3404958.16</v>
      </c>
      <c r="G33" s="30">
        <v>3373166.23</v>
      </c>
      <c r="H33" s="30">
        <v>3415697.66</v>
      </c>
      <c r="I33" s="30">
        <v>3668801.86</v>
      </c>
      <c r="J33" s="34">
        <v>4006268.86</v>
      </c>
      <c r="K33" s="30">
        <v>3815739.16</v>
      </c>
      <c r="L33" s="34">
        <v>3700150.16</v>
      </c>
      <c r="M33" s="34">
        <v>3411545.9</v>
      </c>
      <c r="N33" s="30"/>
      <c r="O33" s="30">
        <f t="shared" si="1"/>
        <v>44613291.740000002</v>
      </c>
      <c r="P33" s="30">
        <f>SUM('[1]Previous FY Totals'!B30+'[1]Previous FY Totals'!C30+'[1]Previous FY Totals'!D30+'[1]Previous FY Totals'!E30+'[1]FY 10 11 (July 10 - June 11)'!O33)</f>
        <v>189488982.11320001</v>
      </c>
      <c r="Q33" s="61"/>
      <c r="R33" s="55"/>
      <c r="S33" s="55"/>
    </row>
    <row r="34" spans="1:74" ht="13.5" x14ac:dyDescent="0.25">
      <c r="A34" s="35" t="s">
        <v>89</v>
      </c>
      <c r="B34" s="54">
        <v>340.70428170349641</v>
      </c>
      <c r="C34" s="54">
        <v>316.66115951742643</v>
      </c>
      <c r="D34" s="54">
        <v>301.68486656775656</v>
      </c>
      <c r="E34" s="54">
        <v>287.76524297366586</v>
      </c>
      <c r="F34" s="54">
        <v>279.24702203365302</v>
      </c>
      <c r="G34" s="54">
        <v>267.81591666899902</v>
      </c>
      <c r="H34" s="54">
        <v>277.00735690043081</v>
      </c>
      <c r="I34" s="54">
        <v>331.02318058305588</v>
      </c>
      <c r="J34" s="34">
        <v>326.27784908999234</v>
      </c>
      <c r="K34" s="54">
        <v>322.63431251717242</v>
      </c>
      <c r="L34" s="34">
        <v>302.15593663109632</v>
      </c>
      <c r="M34" s="34">
        <v>291.52927170073474</v>
      </c>
      <c r="N34" s="30"/>
      <c r="O34" s="30"/>
      <c r="P34" s="30"/>
      <c r="R34" s="55"/>
      <c r="S34" s="55"/>
    </row>
    <row r="35" spans="1:74" ht="15.75" x14ac:dyDescent="0.25">
      <c r="A35" s="35" t="s">
        <v>96</v>
      </c>
      <c r="B35" s="56">
        <v>3469.9032258064517</v>
      </c>
      <c r="C35" s="56">
        <v>3465.2903225806454</v>
      </c>
      <c r="D35" s="56">
        <v>3459.9333333333334</v>
      </c>
      <c r="E35" s="56">
        <v>3460.483870967742</v>
      </c>
      <c r="F35" s="56">
        <v>3456.8333333333335</v>
      </c>
      <c r="G35" s="56">
        <v>3457.6451612903224</v>
      </c>
      <c r="H35" s="56">
        <v>3383.6129032258063</v>
      </c>
      <c r="I35" s="56">
        <v>3391</v>
      </c>
      <c r="J35" s="42">
        <v>3390.6129032258063</v>
      </c>
      <c r="K35" s="56">
        <v>3396.9333333333334</v>
      </c>
      <c r="L35" s="42">
        <v>3434.0645161290322</v>
      </c>
      <c r="M35" s="42">
        <v>3406.5666666666666</v>
      </c>
      <c r="N35" s="30"/>
      <c r="O35" s="30"/>
      <c r="P35" s="30"/>
    </row>
    <row r="36" spans="1:74" ht="15.75" x14ac:dyDescent="0.25">
      <c r="A36" s="35" t="s">
        <v>97</v>
      </c>
      <c r="B36" s="57">
        <v>0.18998237542717678</v>
      </c>
      <c r="C36" s="57">
        <v>0.12221175367708392</v>
      </c>
      <c r="D36" s="57">
        <v>9.2291528487532304E-2</v>
      </c>
      <c r="E36" s="57">
        <v>4.4437356145895723E-2</v>
      </c>
      <c r="F36" s="58">
        <v>2.304397104499456E-2</v>
      </c>
      <c r="G36" s="58">
        <v>8.8592708184217273E-2</v>
      </c>
      <c r="H36" s="58">
        <v>-0.17868239951159548</v>
      </c>
      <c r="I36" s="58">
        <v>-1.8114419808565096E-2</v>
      </c>
      <c r="J36" s="58">
        <v>-5.9360325364026245E-2</v>
      </c>
      <c r="K36" s="57">
        <v>-6.7638661837767122E-2</v>
      </c>
      <c r="L36" s="58">
        <v>-0.13368364900482088</v>
      </c>
      <c r="M36" s="58">
        <v>-5.1146774127642902E-2</v>
      </c>
      <c r="N36" s="30"/>
      <c r="O36" s="58">
        <v>-3.9745324123281467E-3</v>
      </c>
      <c r="P36" s="13"/>
    </row>
    <row r="37" spans="1:74" ht="13.5" x14ac:dyDescent="0.25">
      <c r="A37" s="35"/>
      <c r="B37" s="61"/>
      <c r="C37" s="35"/>
      <c r="D37" s="30"/>
      <c r="E37" s="35"/>
      <c r="F37" s="42"/>
      <c r="G37" s="42"/>
      <c r="H37" s="42"/>
      <c r="I37" s="42"/>
      <c r="J37" s="42"/>
      <c r="K37" s="42"/>
      <c r="L37" s="42"/>
      <c r="M37" s="42"/>
      <c r="N37" s="30"/>
      <c r="O37" s="58"/>
      <c r="P37" s="13"/>
    </row>
    <row r="38" spans="1:74" ht="13.5" x14ac:dyDescent="0.25">
      <c r="A38" s="35"/>
      <c r="B38" s="35"/>
      <c r="C38" s="35"/>
      <c r="D38" s="30"/>
      <c r="E38" s="35"/>
      <c r="F38" s="42"/>
      <c r="G38" s="42"/>
      <c r="H38" s="45"/>
      <c r="I38" s="42"/>
      <c r="J38" s="42"/>
      <c r="K38" s="42"/>
      <c r="L38" s="42"/>
      <c r="M38" s="42"/>
      <c r="N38" s="30"/>
      <c r="O38" s="30"/>
    </row>
    <row r="39" spans="1:74" s="46" customFormat="1" ht="15" x14ac:dyDescent="0.3">
      <c r="A39" s="44" t="s">
        <v>41</v>
      </c>
      <c r="B39" s="44"/>
      <c r="C39" s="44"/>
      <c r="D39" s="30"/>
      <c r="E39" s="44"/>
      <c r="F39" s="42"/>
      <c r="G39" s="42"/>
      <c r="H39" s="30"/>
      <c r="I39" s="30"/>
      <c r="J39" s="30"/>
      <c r="K39" s="30"/>
      <c r="L39" s="30"/>
      <c r="M39" s="30"/>
      <c r="N39" s="30"/>
      <c r="O39" s="30"/>
      <c r="P39" s="47"/>
      <c r="Q39" s="6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row>
    <row r="40" spans="1:74" s="47" customFormat="1" ht="13.5" x14ac:dyDescent="0.25">
      <c r="A40" s="35" t="s">
        <v>1</v>
      </c>
      <c r="B40" s="30">
        <v>344405493.39000005</v>
      </c>
      <c r="C40" s="30">
        <v>310985220.31000006</v>
      </c>
      <c r="D40" s="30">
        <v>273446044.04999995</v>
      </c>
      <c r="E40" s="30">
        <v>267815325.99000004</v>
      </c>
      <c r="F40" s="30">
        <v>242633329.18000001</v>
      </c>
      <c r="G40" s="30">
        <v>236042014.87</v>
      </c>
      <c r="H40" s="30">
        <v>251369566.25</v>
      </c>
      <c r="I40" s="30">
        <v>273316861.84000003</v>
      </c>
      <c r="J40" s="30">
        <v>297715804.54000002</v>
      </c>
      <c r="K40" s="30">
        <v>284136342.29999995</v>
      </c>
      <c r="L40" s="30">
        <v>273323020.92999995</v>
      </c>
      <c r="M40" s="30">
        <v>260391226.72999996</v>
      </c>
      <c r="N40" s="30"/>
      <c r="O40" s="30">
        <f t="shared" ref="O40:O49" si="2">SUM(B40:M40)</f>
        <v>3315580250.3800001</v>
      </c>
      <c r="P40" s="30">
        <f>SUM('[1]Previous FY Totals'!B36+'[1]Previous FY Totals'!C36+'[1]Previous FY Totals'!D36+'[1]Previous FY Totals'!E36+'[1]FY 10 11 (July 10 - June 11)'!O40)</f>
        <v>16678577706.360001</v>
      </c>
      <c r="Q40" s="61"/>
      <c r="R40" s="67"/>
      <c r="S40" s="67"/>
    </row>
    <row r="41" spans="1:74" ht="13.5" x14ac:dyDescent="0.25">
      <c r="A41" s="35" t="s">
        <v>2</v>
      </c>
      <c r="B41" s="30">
        <v>311363004.13999993</v>
      </c>
      <c r="C41" s="30">
        <v>280450993.23000002</v>
      </c>
      <c r="D41" s="30">
        <v>246085448.73000002</v>
      </c>
      <c r="E41" s="30">
        <v>240794884.62999997</v>
      </c>
      <c r="F41" s="30">
        <v>217784734.08999997</v>
      </c>
      <c r="G41" s="30">
        <v>212017671.47999996</v>
      </c>
      <c r="H41" s="30">
        <v>225706568.86000001</v>
      </c>
      <c r="I41" s="30">
        <v>244451274.12999997</v>
      </c>
      <c r="J41" s="30">
        <v>266943530.42999998</v>
      </c>
      <c r="K41" s="30">
        <v>254987165.66000009</v>
      </c>
      <c r="L41" s="30">
        <v>245110261.41999999</v>
      </c>
      <c r="M41" s="30">
        <v>234033405.38999996</v>
      </c>
      <c r="N41" s="30"/>
      <c r="O41" s="30">
        <f t="shared" si="2"/>
        <v>2979728942.1900001</v>
      </c>
      <c r="P41" s="30">
        <f>SUM('[1]Previous FY Totals'!B37+'[1]Previous FY Totals'!C37+'[1]Previous FY Totals'!D37+'[1]Previous FY Totals'!E37+'[1]FY 10 11 (July 10 - June 11)'!O41)</f>
        <v>15101792849.629999</v>
      </c>
      <c r="Q41" s="61"/>
      <c r="R41" s="55"/>
      <c r="S41" s="55"/>
    </row>
    <row r="42" spans="1:74" ht="15.75" x14ac:dyDescent="0.25">
      <c r="A42" s="35" t="s">
        <v>90</v>
      </c>
      <c r="B42" s="30">
        <v>5747642.2500000009</v>
      </c>
      <c r="C42" s="30">
        <v>5358539.2</v>
      </c>
      <c r="D42" s="30">
        <v>4162366.21</v>
      </c>
      <c r="E42" s="30">
        <v>4377857.99</v>
      </c>
      <c r="F42" s="30">
        <v>3514378.65</v>
      </c>
      <c r="G42" s="30">
        <v>3287257.25</v>
      </c>
      <c r="H42" s="30">
        <v>4054472.5</v>
      </c>
      <c r="I42" s="30">
        <v>4626228.9000000004</v>
      </c>
      <c r="J42" s="30">
        <v>5158612.6500000004</v>
      </c>
      <c r="K42" s="30">
        <v>4885065.9000000004</v>
      </c>
      <c r="L42" s="30">
        <v>5248579.6999999993</v>
      </c>
      <c r="M42" s="30">
        <v>5036803.3400000008</v>
      </c>
      <c r="N42" s="30"/>
      <c r="O42" s="30">
        <f t="shared" si="2"/>
        <v>55457804.539999992</v>
      </c>
      <c r="P42" s="30">
        <f>SUM('[1]Previous FY Totals'!B38+'[1]Previous FY Totals'!C38+'[1]Previous FY Totals'!D38+'[1]Previous FY Totals'!E38+'[1]FY 10 11 (July 10 - June 11)'!O42)</f>
        <v>212165113.21000001</v>
      </c>
      <c r="Q42" s="61"/>
      <c r="R42" s="55"/>
      <c r="S42" s="55"/>
    </row>
    <row r="43" spans="1:74" ht="15.75" x14ac:dyDescent="0.25">
      <c r="A43" s="35" t="s">
        <v>91</v>
      </c>
      <c r="B43" s="30">
        <v>0</v>
      </c>
      <c r="C43" s="30">
        <v>0</v>
      </c>
      <c r="D43" s="30">
        <v>0</v>
      </c>
      <c r="E43" s="30">
        <v>0</v>
      </c>
      <c r="F43" s="30">
        <v>0</v>
      </c>
      <c r="G43" s="30">
        <v>0</v>
      </c>
      <c r="H43" s="30">
        <v>0</v>
      </c>
      <c r="I43" s="30">
        <v>0</v>
      </c>
      <c r="J43" s="30">
        <v>0</v>
      </c>
      <c r="K43" s="30">
        <v>0</v>
      </c>
      <c r="L43" s="30">
        <v>0</v>
      </c>
      <c r="M43" s="30">
        <v>0</v>
      </c>
      <c r="N43" s="30"/>
      <c r="O43" s="30">
        <f t="shared" si="2"/>
        <v>0</v>
      </c>
      <c r="P43" s="30">
        <f>SUM('[1]Previous FY Totals'!B39+'[1]Previous FY Totals'!C39+'[1]Previous FY Totals'!D39+'[1]Previous FY Totals'!E39+'[1]FY 10 11 (July 10 - June 11)'!O43)</f>
        <v>0</v>
      </c>
      <c r="Q43" s="61"/>
      <c r="R43" s="55"/>
      <c r="S43" s="55"/>
    </row>
    <row r="44" spans="1:74" ht="15.75" x14ac:dyDescent="0.25">
      <c r="A44" s="35" t="s">
        <v>92</v>
      </c>
      <c r="B44" s="30">
        <v>0</v>
      </c>
      <c r="C44" s="30">
        <v>0</v>
      </c>
      <c r="D44" s="30">
        <v>0</v>
      </c>
      <c r="E44" s="30">
        <v>0</v>
      </c>
      <c r="F44" s="30">
        <v>0</v>
      </c>
      <c r="G44" s="30">
        <v>0</v>
      </c>
      <c r="H44" s="30">
        <v>0</v>
      </c>
      <c r="I44" s="30">
        <v>0</v>
      </c>
      <c r="J44" s="30">
        <v>0</v>
      </c>
      <c r="K44" s="30">
        <v>0</v>
      </c>
      <c r="L44" s="30">
        <v>0</v>
      </c>
      <c r="M44" s="30">
        <v>0</v>
      </c>
      <c r="N44" s="30"/>
      <c r="O44" s="30">
        <f t="shared" si="2"/>
        <v>0</v>
      </c>
      <c r="P44" s="30">
        <f>SUM('[1]Previous FY Totals'!B40+'[1]Previous FY Totals'!C40+'[1]Previous FY Totals'!D40+'[1]Previous FY Totals'!E40+'[1]FY 10 11 (July 10 - June 11)'!O44)</f>
        <v>2243631.92</v>
      </c>
      <c r="Q44" s="61"/>
      <c r="R44" s="55"/>
      <c r="S44" s="55"/>
    </row>
    <row r="45" spans="1:74" ht="13.5" x14ac:dyDescent="0.25">
      <c r="A45" s="35" t="s">
        <v>31</v>
      </c>
      <c r="B45" s="30">
        <v>27294846.999999996</v>
      </c>
      <c r="C45" s="30">
        <v>25175687.880000003</v>
      </c>
      <c r="D45" s="30">
        <v>23198229.109999999</v>
      </c>
      <c r="E45" s="30">
        <v>22642583.369999994</v>
      </c>
      <c r="F45" s="30">
        <v>21334216.439999998</v>
      </c>
      <c r="G45" s="30">
        <v>20737086.139999997</v>
      </c>
      <c r="H45" s="30">
        <v>21608524.890000008</v>
      </c>
      <c r="I45" s="30">
        <v>24239358.809999995</v>
      </c>
      <c r="J45" s="30">
        <v>25613661.460000001</v>
      </c>
      <c r="K45" s="30">
        <v>24264110.739999998</v>
      </c>
      <c r="L45" s="30">
        <v>22964179.809999995</v>
      </c>
      <c r="M45" s="30">
        <v>21321018.000000007</v>
      </c>
      <c r="N45" s="30"/>
      <c r="O45" s="30">
        <f t="shared" si="2"/>
        <v>280393503.65000004</v>
      </c>
      <c r="P45" s="30">
        <f>SUM('[1]Previous FY Totals'!B41+'[1]Previous FY Totals'!C41+'[1]Previous FY Totals'!D41+'[1]Previous FY Totals'!E41+'[1]FY 10 11 (July 10 - June 11)'!O45)</f>
        <v>1366863375.4400003</v>
      </c>
      <c r="Q45" s="61"/>
      <c r="R45" s="55"/>
      <c r="S45" s="55"/>
    </row>
    <row r="46" spans="1:74" ht="13.5" x14ac:dyDescent="0.25">
      <c r="A46" s="35" t="s">
        <v>85</v>
      </c>
      <c r="B46" s="30">
        <v>9280247.9899999984</v>
      </c>
      <c r="C46" s="30">
        <v>8559733.870000001</v>
      </c>
      <c r="D46" s="30">
        <v>7887397.8899999997</v>
      </c>
      <c r="E46" s="30">
        <v>7698478.3300000001</v>
      </c>
      <c r="F46" s="30">
        <v>7253633.6099999975</v>
      </c>
      <c r="G46" s="30">
        <v>7050609.2899999991</v>
      </c>
      <c r="H46" s="30">
        <v>7346898.5</v>
      </c>
      <c r="I46" s="30">
        <v>8241381.9899999984</v>
      </c>
      <c r="J46" s="30">
        <v>8708644.9000000004</v>
      </c>
      <c r="K46" s="30">
        <v>8249797.6500000013</v>
      </c>
      <c r="L46" s="30">
        <v>7807821.1099999985</v>
      </c>
      <c r="M46" s="30">
        <v>7249146.1399999997</v>
      </c>
      <c r="N46" s="30"/>
      <c r="O46" s="30">
        <f t="shared" si="2"/>
        <v>95333791.270000011</v>
      </c>
      <c r="P46" s="30">
        <f>SUM('[1]Previous FY Totals'!B42+'[1]Previous FY Totals'!C42+'[1]Previous FY Totals'!D42+'[1]Previous FY Totals'!E42+'[1]FY 10 11 (July 10 - June 11)'!O46)</f>
        <v>464733547.68159997</v>
      </c>
      <c r="Q46" s="61"/>
      <c r="R46" s="55"/>
      <c r="S46" s="55"/>
    </row>
    <row r="47" spans="1:74" ht="15.75" x14ac:dyDescent="0.25">
      <c r="A47" s="35" t="s">
        <v>93</v>
      </c>
      <c r="B47" s="30">
        <v>1091793.8799999999</v>
      </c>
      <c r="C47" s="30">
        <v>1007027.54</v>
      </c>
      <c r="D47" s="30">
        <v>927929.16</v>
      </c>
      <c r="E47" s="30">
        <v>905703.33</v>
      </c>
      <c r="F47" s="30">
        <v>853368.68</v>
      </c>
      <c r="G47" s="30">
        <v>829483.46</v>
      </c>
      <c r="H47" s="30">
        <v>864340.99</v>
      </c>
      <c r="I47" s="30">
        <v>969574.35</v>
      </c>
      <c r="J47" s="30">
        <v>1024546.46</v>
      </c>
      <c r="K47" s="30">
        <v>970564.42</v>
      </c>
      <c r="L47" s="30">
        <v>918567.18</v>
      </c>
      <c r="M47" s="30">
        <v>852840.72</v>
      </c>
      <c r="N47" s="30"/>
      <c r="O47" s="30">
        <f t="shared" si="2"/>
        <v>11215740.17</v>
      </c>
      <c r="P47" s="30">
        <f>SUM('[1]Previous FY Totals'!B43+'[1]Previous FY Totals'!C43+'[1]Previous FY Totals'!D43+'[1]Previous FY Totals'!E43+'[1]FY 10 11 (July 10 - June 11)'!O47)</f>
        <v>54674535.149599999</v>
      </c>
      <c r="Q47" s="61"/>
      <c r="R47" s="55"/>
      <c r="S47" s="55"/>
    </row>
    <row r="48" spans="1:74" ht="15.75" x14ac:dyDescent="0.25">
      <c r="A48" s="35" t="s">
        <v>94</v>
      </c>
      <c r="B48" s="30">
        <v>1364742.33</v>
      </c>
      <c r="C48" s="30">
        <v>1258784.4099999999</v>
      </c>
      <c r="D48" s="30">
        <v>1159911.5</v>
      </c>
      <c r="E48" s="30">
        <v>1132129.18</v>
      </c>
      <c r="F48" s="30">
        <v>1066710.81</v>
      </c>
      <c r="G48" s="30">
        <v>1036854.33</v>
      </c>
      <c r="H48" s="30">
        <v>1080426.22</v>
      </c>
      <c r="I48" s="30">
        <v>1211967.93</v>
      </c>
      <c r="J48" s="30">
        <v>1280683.07</v>
      </c>
      <c r="K48" s="30">
        <v>1213205.55</v>
      </c>
      <c r="L48" s="30">
        <v>1148209.0100000002</v>
      </c>
      <c r="M48" s="30">
        <v>1066050.9000000004</v>
      </c>
      <c r="N48" s="30"/>
      <c r="O48" s="30">
        <f t="shared" si="2"/>
        <v>14019675.240000002</v>
      </c>
      <c r="P48" s="30">
        <f>SUM('[1]Previous FY Totals'!B44+'[1]Previous FY Totals'!C44+'[1]Previous FY Totals'!D44+'[1]Previous FY Totals'!E44+'[1]FY 10 11 (July 10 - June 11)'!O48)</f>
        <v>68343168.827000007</v>
      </c>
      <c r="Q48" s="61"/>
      <c r="R48" s="55"/>
      <c r="S48" s="55"/>
    </row>
    <row r="49" spans="1:19" ht="15.75" x14ac:dyDescent="0.25">
      <c r="A49" s="35" t="s">
        <v>95</v>
      </c>
      <c r="B49" s="30">
        <v>3275381.64</v>
      </c>
      <c r="C49" s="30">
        <v>3018284.56</v>
      </c>
      <c r="D49" s="30">
        <v>2751365.1</v>
      </c>
      <c r="E49" s="30">
        <v>2646871.2400000002</v>
      </c>
      <c r="F49" s="30">
        <v>2506725.1800000002</v>
      </c>
      <c r="G49" s="30">
        <v>2437747.38</v>
      </c>
      <c r="H49" s="30">
        <v>2536155.12</v>
      </c>
      <c r="I49" s="30">
        <v>2830192.08</v>
      </c>
      <c r="J49" s="30">
        <v>2988685.99</v>
      </c>
      <c r="K49" s="30">
        <v>2815543.6</v>
      </c>
      <c r="L49" s="30">
        <v>2642287.27</v>
      </c>
      <c r="M49" s="30">
        <v>2443282.15</v>
      </c>
      <c r="N49" s="30"/>
      <c r="O49" s="30">
        <f t="shared" si="2"/>
        <v>32892521.310000006</v>
      </c>
      <c r="P49" s="30">
        <f>SUM('[1]Previous FY Totals'!B45+'[1]Previous FY Totals'!C45+'[1]Previous FY Totals'!D45+'[1]Previous FY Totals'!E45+'[1]FY 10 11 (July 10 - June 11)'!O49)</f>
        <v>163259973.77900001</v>
      </c>
      <c r="Q49" s="61"/>
      <c r="R49" s="55"/>
      <c r="S49" s="55"/>
    </row>
    <row r="50" spans="1:19" ht="13.5" x14ac:dyDescent="0.25">
      <c r="A50" s="35" t="s">
        <v>89</v>
      </c>
      <c r="B50" s="54">
        <v>297.78037551412262</v>
      </c>
      <c r="C50" s="54">
        <v>274.28679624343584</v>
      </c>
      <c r="D50" s="54">
        <v>262.8247789044355</v>
      </c>
      <c r="E50" s="54">
        <v>248.98923849215942</v>
      </c>
      <c r="F50" s="54">
        <v>242.37093077945534</v>
      </c>
      <c r="G50" s="54">
        <v>227.71241108195062</v>
      </c>
      <c r="H50" s="54">
        <v>235.8108243575054</v>
      </c>
      <c r="I50" s="54">
        <v>293.62533687857342</v>
      </c>
      <c r="J50" s="30">
        <v>279.77173038273332</v>
      </c>
      <c r="K50" s="54">
        <v>273.50012669499648</v>
      </c>
      <c r="L50" s="30">
        <v>250.48735585418521</v>
      </c>
      <c r="M50" s="30">
        <v>240.21516933684862</v>
      </c>
      <c r="N50" s="30"/>
      <c r="O50" s="30"/>
      <c r="P50" s="30"/>
      <c r="R50" s="55"/>
      <c r="S50" s="55"/>
    </row>
    <row r="51" spans="1:19" ht="15.75" x14ac:dyDescent="0.25">
      <c r="A51" s="35" t="s">
        <v>96</v>
      </c>
      <c r="B51" s="56">
        <v>2956.8064516129034</v>
      </c>
      <c r="C51" s="56">
        <v>2960.8387096774195</v>
      </c>
      <c r="D51" s="56">
        <v>2942.1666666666665</v>
      </c>
      <c r="E51" s="56">
        <v>2933.483870967742</v>
      </c>
      <c r="F51" s="56">
        <v>2934.1</v>
      </c>
      <c r="G51" s="56">
        <v>2937.6451612903224</v>
      </c>
      <c r="H51" s="56">
        <v>2955.9677419354839</v>
      </c>
      <c r="I51" s="56">
        <v>2948.2857142857142</v>
      </c>
      <c r="J51" s="42">
        <v>2953.2903225806454</v>
      </c>
      <c r="K51" s="56">
        <v>2957.2333333333331</v>
      </c>
      <c r="L51" s="42">
        <v>2957.3548387096776</v>
      </c>
      <c r="M51" s="42">
        <v>2958.6</v>
      </c>
      <c r="N51" s="30"/>
      <c r="O51" s="30"/>
      <c r="P51" s="30"/>
    </row>
    <row r="52" spans="1:19" ht="15.75" x14ac:dyDescent="0.25">
      <c r="A52" s="35" t="s">
        <v>97</v>
      </c>
      <c r="B52" s="62">
        <v>7.4914898997779922E-4</v>
      </c>
      <c r="C52" s="62">
        <v>-2.0780777649149651E-2</v>
      </c>
      <c r="D52" s="62">
        <v>-2.0561077423953189E-2</v>
      </c>
      <c r="E52" s="62">
        <v>-0.11639934567611554</v>
      </c>
      <c r="F52" s="62">
        <v>-0.12027904211675733</v>
      </c>
      <c r="G52" s="58">
        <v>-0.13988682073311998</v>
      </c>
      <c r="H52" s="58">
        <v>-0.20011666811617312</v>
      </c>
      <c r="I52" s="58">
        <v>-2.0138999797380319E-2</v>
      </c>
      <c r="J52" s="62">
        <v>-9.6874342510040234E-2</v>
      </c>
      <c r="K52" s="57">
        <v>-9.2317049544097696E-2</v>
      </c>
      <c r="L52" s="62">
        <v>-0.10978578839728936</v>
      </c>
      <c r="M52" s="62">
        <v>-9.1471452603010484E-2</v>
      </c>
      <c r="N52" s="37"/>
      <c r="O52" s="58">
        <v>-8.5966037050692168E-2</v>
      </c>
    </row>
    <row r="53" spans="1:19" ht="15" x14ac:dyDescent="0.3">
      <c r="A53" s="37"/>
      <c r="B53" s="37"/>
      <c r="C53" s="37"/>
      <c r="D53" s="30"/>
      <c r="E53" s="37"/>
      <c r="F53" s="62"/>
      <c r="G53" s="63"/>
      <c r="H53" s="36"/>
      <c r="I53" s="36"/>
      <c r="J53" s="36"/>
      <c r="K53" s="36"/>
      <c r="L53" s="36"/>
      <c r="M53" s="62"/>
      <c r="N53" s="37"/>
      <c r="O53" s="64"/>
    </row>
    <row r="54" spans="1:19" ht="13.5" x14ac:dyDescent="0.25">
      <c r="A54" s="35"/>
      <c r="B54" s="35"/>
      <c r="C54" s="35"/>
      <c r="D54" s="30"/>
      <c r="E54" s="35"/>
      <c r="F54" s="42"/>
      <c r="G54" s="42"/>
      <c r="H54" s="42"/>
      <c r="I54" s="42"/>
      <c r="J54" s="42"/>
      <c r="K54" s="62"/>
      <c r="L54" s="42"/>
      <c r="M54" s="42"/>
      <c r="N54" s="30"/>
      <c r="O54" s="30"/>
    </row>
    <row r="55" spans="1:19" ht="15" x14ac:dyDescent="0.3">
      <c r="A55" s="44" t="s">
        <v>50</v>
      </c>
      <c r="B55" s="44"/>
      <c r="C55" s="44"/>
      <c r="D55" s="30"/>
      <c r="E55" s="30"/>
      <c r="F55" s="42"/>
      <c r="G55" s="42"/>
      <c r="I55" s="34"/>
      <c r="J55" s="34"/>
      <c r="K55" s="34"/>
      <c r="L55" s="34"/>
      <c r="M55" s="62"/>
      <c r="N55" s="30"/>
      <c r="O55" s="30"/>
    </row>
    <row r="56" spans="1:19" ht="13.5" x14ac:dyDescent="0.25">
      <c r="A56" s="35" t="s">
        <v>1</v>
      </c>
      <c r="B56" s="30">
        <v>244419905.41000003</v>
      </c>
      <c r="C56" s="30">
        <v>201177559.13</v>
      </c>
      <c r="D56" s="30">
        <v>188492320.10999998</v>
      </c>
      <c r="E56" s="30">
        <v>185946063.16</v>
      </c>
      <c r="F56" s="30">
        <v>176095376.52000001</v>
      </c>
      <c r="G56" s="30">
        <v>141914109.17999998</v>
      </c>
      <c r="H56" s="30">
        <v>149772137.48000002</v>
      </c>
      <c r="I56" s="30">
        <v>171460052.43000001</v>
      </c>
      <c r="J56" s="34">
        <v>199162023.88000005</v>
      </c>
      <c r="K56" s="30">
        <v>202543232.54000005</v>
      </c>
      <c r="L56" s="34">
        <v>196984273.94</v>
      </c>
      <c r="M56" s="34">
        <v>181675749.52000004</v>
      </c>
      <c r="N56" s="30"/>
      <c r="O56" s="30">
        <f t="shared" ref="O56:O65" si="3">SUM(B56:M56)</f>
        <v>2239642803.3000002</v>
      </c>
      <c r="P56" s="30">
        <f>SUM('[1]Previous FY Totals'!B51+'[1]Previous FY Totals'!C51+'[1]Previous FY Totals'!D51+'[1]Previous FY Totals'!E51+'[1]FY 10 11 (July 10 - June 11)'!O56)</f>
        <v>9144997915.5299988</v>
      </c>
      <c r="Q56" s="61"/>
      <c r="R56" s="55"/>
      <c r="S56" s="55"/>
    </row>
    <row r="57" spans="1:19" ht="13.5" x14ac:dyDescent="0.25">
      <c r="A57" s="35" t="s">
        <v>2</v>
      </c>
      <c r="B57" s="30">
        <v>220487406.13999999</v>
      </c>
      <c r="C57" s="30">
        <v>181403536.52000001</v>
      </c>
      <c r="D57" s="30">
        <v>170308399.08000001</v>
      </c>
      <c r="E57" s="30">
        <v>168166117.44000003</v>
      </c>
      <c r="F57" s="30">
        <v>159289302.13999999</v>
      </c>
      <c r="G57" s="30">
        <v>128075963.33000001</v>
      </c>
      <c r="H57" s="30">
        <v>135489137.96000001</v>
      </c>
      <c r="I57" s="30">
        <v>154770329.25000003</v>
      </c>
      <c r="J57" s="34">
        <v>180157629.99999997</v>
      </c>
      <c r="K57" s="30">
        <v>183047739.56</v>
      </c>
      <c r="L57" s="34">
        <v>177961243.22999999</v>
      </c>
      <c r="M57" s="34">
        <v>164318756.57999998</v>
      </c>
      <c r="N57" s="30"/>
      <c r="O57" s="30">
        <f t="shared" si="3"/>
        <v>2023475561.23</v>
      </c>
      <c r="P57" s="30">
        <f>SUM('[1]Previous FY Totals'!B52+'[1]Previous FY Totals'!C52+'[1]Previous FY Totals'!D52+'[1]Previous FY Totals'!E52+'[1]FY 10 11 (July 10 - June 11)'!O57)</f>
        <v>8312168035.4500008</v>
      </c>
      <c r="Q57" s="61"/>
      <c r="R57" s="55"/>
      <c r="S57" s="55"/>
    </row>
    <row r="58" spans="1:19" ht="15.75" x14ac:dyDescent="0.25">
      <c r="A58" s="35" t="s">
        <v>90</v>
      </c>
      <c r="B58" s="30">
        <v>7117135.5</v>
      </c>
      <c r="C58" s="30">
        <v>3491275.72</v>
      </c>
      <c r="D58" s="30">
        <v>3136534.78</v>
      </c>
      <c r="E58" s="30">
        <v>3271232.75</v>
      </c>
      <c r="F58" s="30">
        <v>3662973.65</v>
      </c>
      <c r="G58" s="30">
        <v>2623873.25</v>
      </c>
      <c r="H58" s="30">
        <v>2806142.85</v>
      </c>
      <c r="I58" s="30">
        <v>3530434.34</v>
      </c>
      <c r="J58" s="34">
        <v>4296478.66</v>
      </c>
      <c r="K58" s="30">
        <v>4441328.0999999996</v>
      </c>
      <c r="L58" s="34">
        <v>4446343.0999999996</v>
      </c>
      <c r="M58" s="34">
        <v>3589377.6499999994</v>
      </c>
      <c r="N58" s="30"/>
      <c r="O58" s="30">
        <f t="shared" si="3"/>
        <v>46413130.350000001</v>
      </c>
      <c r="P58" s="30">
        <f>SUM('[1]Previous FY Totals'!B53+'[1]Previous FY Totals'!C53+'[1]Previous FY Totals'!D53+'[1]Previous FY Totals'!E53+'[1]FY 10 11 (July 10 - June 11)'!O58)</f>
        <v>106386473.19</v>
      </c>
      <c r="Q58" s="61"/>
      <c r="R58" s="55"/>
      <c r="S58" s="55"/>
    </row>
    <row r="59" spans="1:19" ht="15.75" x14ac:dyDescent="0.25">
      <c r="A59" s="35" t="s">
        <v>91</v>
      </c>
      <c r="B59" s="30">
        <v>0</v>
      </c>
      <c r="C59" s="30">
        <v>0</v>
      </c>
      <c r="D59" s="30">
        <v>0</v>
      </c>
      <c r="E59" s="30">
        <v>0</v>
      </c>
      <c r="F59" s="30">
        <v>0</v>
      </c>
      <c r="G59" s="30">
        <v>0</v>
      </c>
      <c r="H59" s="30">
        <v>0</v>
      </c>
      <c r="I59" s="30">
        <v>0</v>
      </c>
      <c r="J59" s="34">
        <v>0</v>
      </c>
      <c r="K59" s="30">
        <v>0</v>
      </c>
      <c r="L59" s="34">
        <v>0</v>
      </c>
      <c r="M59" s="34">
        <v>0</v>
      </c>
      <c r="N59" s="30"/>
      <c r="O59" s="30">
        <f t="shared" si="3"/>
        <v>0</v>
      </c>
      <c r="P59" s="30">
        <f>SUM('[1]Previous FY Totals'!B54+'[1]Previous FY Totals'!C54+'[1]Previous FY Totals'!D54+'[1]Previous FY Totals'!E54+'[1]FY 10 11 (July 10 - June 11)'!O59)</f>
        <v>0</v>
      </c>
      <c r="Q59" s="61"/>
      <c r="R59" s="55"/>
      <c r="S59" s="55"/>
    </row>
    <row r="60" spans="1:19" ht="15.75" x14ac:dyDescent="0.25">
      <c r="A60" s="35" t="s">
        <v>92</v>
      </c>
      <c r="B60" s="30">
        <v>0</v>
      </c>
      <c r="C60" s="30">
        <v>0</v>
      </c>
      <c r="D60" s="30">
        <v>0</v>
      </c>
      <c r="E60" s="30">
        <v>0</v>
      </c>
      <c r="F60" s="30">
        <v>0</v>
      </c>
      <c r="G60" s="30">
        <v>0</v>
      </c>
      <c r="H60" s="30">
        <v>0</v>
      </c>
      <c r="I60" s="30">
        <v>0</v>
      </c>
      <c r="J60" s="34">
        <v>0</v>
      </c>
      <c r="K60" s="30">
        <v>0</v>
      </c>
      <c r="L60" s="34">
        <v>0</v>
      </c>
      <c r="M60" s="34">
        <v>0</v>
      </c>
      <c r="N60" s="30"/>
      <c r="O60" s="30">
        <f t="shared" si="3"/>
        <v>0</v>
      </c>
      <c r="P60" s="30">
        <f>SUM('[1]Previous FY Totals'!B55+'[1]Previous FY Totals'!C55+'[1]Previous FY Totals'!D55+'[1]Previous FY Totals'!E55+'[1]FY 10 11 (July 10 - June 11)'!O60)</f>
        <v>46064.639999999999</v>
      </c>
      <c r="Q60" s="61"/>
      <c r="R60" s="55"/>
      <c r="S60" s="55"/>
    </row>
    <row r="61" spans="1:19" ht="13.5" x14ac:dyDescent="0.25">
      <c r="A61" s="35" t="s">
        <v>31</v>
      </c>
      <c r="B61" s="30">
        <v>16815363.769999996</v>
      </c>
      <c r="C61" s="30">
        <v>16282746.889999995</v>
      </c>
      <c r="D61" s="30">
        <v>15047386.249999991</v>
      </c>
      <c r="E61" s="30">
        <v>14508712.969999999</v>
      </c>
      <c r="F61" s="30">
        <v>13143100.730000002</v>
      </c>
      <c r="G61" s="30">
        <v>11214272.6</v>
      </c>
      <c r="H61" s="30">
        <v>11476856.670000002</v>
      </c>
      <c r="I61" s="30">
        <v>13159288.84</v>
      </c>
      <c r="J61" s="34">
        <v>14707915.219999999</v>
      </c>
      <c r="K61" s="30">
        <v>15054164.879999995</v>
      </c>
      <c r="L61" s="34">
        <v>14576687.609999996</v>
      </c>
      <c r="M61" s="34">
        <v>13767615.289999999</v>
      </c>
      <c r="N61" s="30"/>
      <c r="O61" s="30">
        <f t="shared" si="3"/>
        <v>169754111.71999997</v>
      </c>
      <c r="P61" s="30">
        <f>SUM('[1]Previous FY Totals'!B56+'[1]Previous FY Totals'!C56+'[1]Previous FY Totals'!D56+'[1]Previous FY Totals'!E56+'[1]FY 10 11 (July 10 - June 11)'!O61)</f>
        <v>726489471.52999997</v>
      </c>
      <c r="Q61" s="61"/>
      <c r="R61" s="55"/>
      <c r="S61" s="55"/>
    </row>
    <row r="62" spans="1:19" ht="13.5" x14ac:dyDescent="0.25">
      <c r="A62" s="35" t="s">
        <v>85</v>
      </c>
      <c r="B62" s="30">
        <v>5717223.6800000016</v>
      </c>
      <c r="C62" s="30">
        <v>5536133.9400000013</v>
      </c>
      <c r="D62" s="30">
        <v>5116111.33</v>
      </c>
      <c r="E62" s="30">
        <v>4932962.4000000004</v>
      </c>
      <c r="F62" s="30">
        <v>4468654.29</v>
      </c>
      <c r="G62" s="30">
        <v>3812852.69</v>
      </c>
      <c r="H62" s="30">
        <v>3902131.27</v>
      </c>
      <c r="I62" s="30">
        <v>4474158.24</v>
      </c>
      <c r="J62" s="34">
        <v>5000691.16</v>
      </c>
      <c r="K62" s="30">
        <v>5118416.07</v>
      </c>
      <c r="L62" s="34">
        <v>4956073.8</v>
      </c>
      <c r="M62" s="34">
        <v>4680989.209999999</v>
      </c>
      <c r="N62" s="30"/>
      <c r="O62" s="30">
        <f t="shared" si="3"/>
        <v>57716398.079999998</v>
      </c>
      <c r="P62" s="30">
        <f>SUM('[1]Previous FY Totals'!B57+'[1]Previous FY Totals'!C57+'[1]Previous FY Totals'!D57+'[1]Previous FY Totals'!E57+'[1]FY 10 11 (July 10 - June 11)'!O62)</f>
        <v>247006420.48699999</v>
      </c>
      <c r="Q62" s="61"/>
      <c r="R62" s="55"/>
      <c r="S62" s="55"/>
    </row>
    <row r="63" spans="1:19" ht="15.75" x14ac:dyDescent="0.25">
      <c r="A63" s="35" t="s">
        <v>93</v>
      </c>
      <c r="B63" s="30">
        <v>672614.55</v>
      </c>
      <c r="C63" s="30">
        <v>651309.88</v>
      </c>
      <c r="D63" s="30">
        <v>601895.46</v>
      </c>
      <c r="E63" s="30">
        <v>580348.53</v>
      </c>
      <c r="F63" s="30">
        <v>525724.02</v>
      </c>
      <c r="G63" s="30">
        <v>448570.91</v>
      </c>
      <c r="H63" s="30">
        <v>459074.29</v>
      </c>
      <c r="I63" s="30">
        <v>526371.55000000005</v>
      </c>
      <c r="J63" s="34">
        <v>588316.6</v>
      </c>
      <c r="K63" s="30">
        <v>602166.59</v>
      </c>
      <c r="L63" s="34">
        <v>583067.51</v>
      </c>
      <c r="M63" s="34">
        <v>550704.60000000009</v>
      </c>
      <c r="N63" s="30"/>
      <c r="O63" s="30">
        <f t="shared" si="3"/>
        <v>6790164.4900000002</v>
      </c>
      <c r="P63" s="30">
        <f>SUM('[1]Previous FY Totals'!B58+'[1]Previous FY Totals'!C58+'[1]Previous FY Totals'!D58+'[1]Previous FY Totals'!E58+'[1]FY 10 11 (July 10 - June 11)'!O63)</f>
        <v>29059578.832000002</v>
      </c>
      <c r="Q63" s="61"/>
      <c r="R63" s="55"/>
      <c r="S63" s="55"/>
    </row>
    <row r="64" spans="1:19" ht="15.75" x14ac:dyDescent="0.25">
      <c r="A64" s="35" t="s">
        <v>94</v>
      </c>
      <c r="B64" s="30">
        <v>840768.21</v>
      </c>
      <c r="C64" s="30">
        <v>814137.34</v>
      </c>
      <c r="D64" s="30">
        <v>752369.32</v>
      </c>
      <c r="E64" s="30">
        <v>725435.64</v>
      </c>
      <c r="F64" s="30">
        <v>657155.05000000005</v>
      </c>
      <c r="G64" s="30">
        <v>560713.66</v>
      </c>
      <c r="H64" s="30">
        <v>573842.82999999996</v>
      </c>
      <c r="I64" s="30">
        <v>657964.43999999994</v>
      </c>
      <c r="J64" s="34">
        <v>735395.79</v>
      </c>
      <c r="K64" s="30">
        <v>752708.25</v>
      </c>
      <c r="L64" s="34">
        <v>728834.37999999989</v>
      </c>
      <c r="M64" s="34">
        <v>688380.77999999991</v>
      </c>
      <c r="N64" s="30"/>
      <c r="O64" s="30">
        <f t="shared" si="3"/>
        <v>8487705.6899999995</v>
      </c>
      <c r="P64" s="30">
        <f>SUM('[1]Previous FY Totals'!B59+'[1]Previous FY Totals'!C59+'[1]Previous FY Totals'!D59+'[1]Previous FY Totals'!E59+'[1]FY 10 11 (July 10 - June 11)'!O64)</f>
        <v>36324473.967500001</v>
      </c>
      <c r="Q64" s="61"/>
      <c r="R64" s="55"/>
      <c r="S64" s="55"/>
    </row>
    <row r="65" spans="1:19" ht="15.75" x14ac:dyDescent="0.25">
      <c r="A65" s="35" t="s">
        <v>95</v>
      </c>
      <c r="B65" s="30">
        <v>2017843.68</v>
      </c>
      <c r="C65" s="30">
        <v>1951987.3</v>
      </c>
      <c r="D65" s="30">
        <v>1786169.85</v>
      </c>
      <c r="E65" s="30">
        <v>1695849.26</v>
      </c>
      <c r="F65" s="30">
        <v>1544744.23</v>
      </c>
      <c r="G65" s="30">
        <v>1313871.07</v>
      </c>
      <c r="H65" s="30">
        <v>1350557.28</v>
      </c>
      <c r="I65" s="30">
        <v>1536676.88</v>
      </c>
      <c r="J65" s="34">
        <v>1717163.39</v>
      </c>
      <c r="K65" s="30">
        <v>1746147.48</v>
      </c>
      <c r="L65" s="34">
        <v>1678462.2900000003</v>
      </c>
      <c r="M65" s="34">
        <v>1578540.1199999999</v>
      </c>
      <c r="N65" s="30"/>
      <c r="O65" s="30">
        <f t="shared" si="3"/>
        <v>19918012.830000002</v>
      </c>
      <c r="P65" s="30">
        <f>SUM('[1]Previous FY Totals'!B60+'[1]Previous FY Totals'!C60+'[1]Previous FY Totals'!D60+'[1]Previous FY Totals'!E60+'[1]FY 10 11 (July 10 - June 11)'!O65)</f>
        <v>86721065.486000001</v>
      </c>
      <c r="Q65" s="61"/>
      <c r="R65" s="55"/>
      <c r="S65" s="55"/>
    </row>
    <row r="66" spans="1:19" ht="13.5" x14ac:dyDescent="0.25">
      <c r="A66" s="35" t="s">
        <v>89</v>
      </c>
      <c r="B66" s="54">
        <v>267.26264395950216</v>
      </c>
      <c r="C66" s="54">
        <v>258.7437929445415</v>
      </c>
      <c r="D66" s="54">
        <v>247.08351806239722</v>
      </c>
      <c r="E66" s="54">
        <v>231.09301833298821</v>
      </c>
      <c r="F66" s="54">
        <v>216.09833492272281</v>
      </c>
      <c r="G66" s="54">
        <v>178.22498649121133</v>
      </c>
      <c r="H66" s="54">
        <v>182.56063166099324</v>
      </c>
      <c r="I66" s="54">
        <v>231.53087550144275</v>
      </c>
      <c r="J66" s="34">
        <v>233.84128368602632</v>
      </c>
      <c r="K66" s="54">
        <v>250.16060487221236</v>
      </c>
      <c r="L66" s="34">
        <v>237.15041828002467</v>
      </c>
      <c r="M66" s="34">
        <v>222.09055007985029</v>
      </c>
      <c r="N66" s="30"/>
      <c r="O66" s="30"/>
      <c r="P66" s="30"/>
      <c r="R66" s="55"/>
      <c r="S66" s="55"/>
    </row>
    <row r="67" spans="1:19" ht="15.75" x14ac:dyDescent="0.25">
      <c r="A67" s="35" t="s">
        <v>96</v>
      </c>
      <c r="B67" s="56">
        <v>2029.5806451612902</v>
      </c>
      <c r="C67" s="56">
        <v>2030</v>
      </c>
      <c r="D67" s="56">
        <v>2030</v>
      </c>
      <c r="E67" s="56">
        <v>2025.258064516129</v>
      </c>
      <c r="F67" s="56">
        <v>2027.3333333333333</v>
      </c>
      <c r="G67" s="56">
        <v>2029.741935483871</v>
      </c>
      <c r="H67" s="56">
        <v>2027.9354838709678</v>
      </c>
      <c r="I67" s="56">
        <v>2029.8571428571429</v>
      </c>
      <c r="J67" s="42">
        <v>2028.9354838709678</v>
      </c>
      <c r="K67" s="56">
        <v>2005.9333333333334</v>
      </c>
      <c r="L67" s="42">
        <v>1982.7741935483871</v>
      </c>
      <c r="M67" s="42">
        <v>2066.3666666666668</v>
      </c>
      <c r="N67" s="30"/>
      <c r="O67" s="30"/>
      <c r="P67" s="30"/>
    </row>
    <row r="68" spans="1:19" ht="15.75" x14ac:dyDescent="0.25">
      <c r="A68" s="35" t="s">
        <v>97</v>
      </c>
      <c r="B68" s="57">
        <v>4.8129773617885618E-2</v>
      </c>
      <c r="C68" s="57">
        <v>8.8819175991627475E-2</v>
      </c>
      <c r="D68" s="57">
        <v>8.0324760907765969E-2</v>
      </c>
      <c r="E68" s="57">
        <v>0.10961570464875181</v>
      </c>
      <c r="F68" s="57">
        <v>2.8979922875809416E-2</v>
      </c>
      <c r="G68" s="58">
        <v>6.308179325022012E-2</v>
      </c>
      <c r="H68" s="58">
        <v>8.402135208229744E-5</v>
      </c>
      <c r="I68" s="58">
        <v>0.10229210652344856</v>
      </c>
      <c r="J68" s="57">
        <v>-2.8133509893885411E-2</v>
      </c>
      <c r="K68" s="57">
        <v>-3.5848721325664079E-2</v>
      </c>
      <c r="L68" s="57">
        <v>-5.6762369174951588E-2</v>
      </c>
      <c r="M68" s="57">
        <v>5.3965390324162144E-4</v>
      </c>
      <c r="N68" s="30"/>
      <c r="O68" s="58">
        <v>3.0692002999934465E-2</v>
      </c>
      <c r="P68" s="30"/>
    </row>
    <row r="69" spans="1:19" ht="13.5" x14ac:dyDescent="0.25">
      <c r="A69" s="35"/>
      <c r="B69" s="35"/>
      <c r="C69" s="35"/>
      <c r="D69" s="30"/>
      <c r="E69" s="30"/>
      <c r="F69" s="42"/>
      <c r="G69" s="42"/>
      <c r="H69" s="42"/>
      <c r="I69" s="42"/>
      <c r="J69" s="42"/>
      <c r="K69" s="42"/>
      <c r="L69" s="43"/>
      <c r="M69" s="43"/>
      <c r="N69" s="30"/>
      <c r="O69" s="58"/>
      <c r="P69" s="13"/>
    </row>
    <row r="70" spans="1:19" ht="13.5" x14ac:dyDescent="0.25">
      <c r="A70" s="35"/>
      <c r="B70" s="35"/>
      <c r="C70" s="35"/>
      <c r="D70" s="30"/>
      <c r="E70" s="30"/>
      <c r="F70" s="42"/>
      <c r="G70" s="42"/>
      <c r="H70" s="42"/>
      <c r="I70" s="42"/>
      <c r="J70" s="42"/>
      <c r="K70" s="42"/>
      <c r="L70" s="43"/>
      <c r="M70" s="43"/>
      <c r="N70" s="30"/>
      <c r="O70" s="30"/>
      <c r="P70" s="30"/>
    </row>
    <row r="71" spans="1:19" ht="15" x14ac:dyDescent="0.3">
      <c r="A71" s="44" t="s">
        <v>74</v>
      </c>
      <c r="B71" s="44"/>
      <c r="C71" s="44"/>
      <c r="D71" s="30"/>
      <c r="E71" s="30"/>
      <c r="F71" s="30"/>
      <c r="G71" s="42"/>
      <c r="H71" s="42"/>
      <c r="I71" s="42"/>
      <c r="J71" s="42"/>
      <c r="K71" s="42"/>
      <c r="L71" s="43"/>
      <c r="M71" s="43"/>
      <c r="N71" s="30"/>
      <c r="O71" s="30"/>
      <c r="P71" s="13"/>
    </row>
    <row r="72" spans="1:19" ht="13.5" x14ac:dyDescent="0.25">
      <c r="A72" s="35" t="s">
        <v>1</v>
      </c>
      <c r="B72" s="30">
        <v>302200431.86000007</v>
      </c>
      <c r="C72" s="30">
        <v>272964771.30000007</v>
      </c>
      <c r="D72" s="30">
        <v>252120825.66</v>
      </c>
      <c r="E72" s="30">
        <v>269806874.15000004</v>
      </c>
      <c r="F72" s="30">
        <v>251869061.34999993</v>
      </c>
      <c r="G72" s="30">
        <v>226605676.21000004</v>
      </c>
      <c r="H72" s="30">
        <v>231594846.01000002</v>
      </c>
      <c r="I72" s="30">
        <v>264285044.59999999</v>
      </c>
      <c r="J72" s="30">
        <v>276851553.79999995</v>
      </c>
      <c r="K72" s="30">
        <v>266274938</v>
      </c>
      <c r="L72" s="30">
        <v>271068128.94</v>
      </c>
      <c r="M72" s="30">
        <v>255343285.04999998</v>
      </c>
      <c r="N72" s="30"/>
      <c r="O72" s="30">
        <f t="shared" ref="O72:O81" si="4">SUM(B72:M72)</f>
        <v>3140985436.9299998</v>
      </c>
      <c r="P72" s="30">
        <f>SUM('[1]Previous FY Totals'!B66+'[1]Previous FY Totals'!C66+'[1]Previous FY Totals'!D66+'[1]Previous FY Totals'!E66+'[1]FY 10 11 (July 10 - June 11)'!O72)</f>
        <v>12682583705.33</v>
      </c>
      <c r="Q72" s="61"/>
      <c r="R72" s="55"/>
      <c r="S72" s="55"/>
    </row>
    <row r="73" spans="1:19" ht="13.5" x14ac:dyDescent="0.25">
      <c r="A73" s="35" t="s">
        <v>2</v>
      </c>
      <c r="B73" s="30">
        <v>278264110.14999992</v>
      </c>
      <c r="C73" s="30">
        <v>250437349.32999995</v>
      </c>
      <c r="D73" s="30">
        <v>231316784.11000001</v>
      </c>
      <c r="E73" s="30">
        <v>248608884.33000001</v>
      </c>
      <c r="F73" s="30">
        <v>232554656.00999999</v>
      </c>
      <c r="G73" s="30">
        <v>208293812.90000004</v>
      </c>
      <c r="H73" s="30">
        <v>213500844.13000003</v>
      </c>
      <c r="I73" s="30">
        <v>243265775.71000001</v>
      </c>
      <c r="J73" s="30">
        <v>254413460.34000009</v>
      </c>
      <c r="K73" s="30">
        <v>244782483.84999996</v>
      </c>
      <c r="L73" s="30">
        <v>249780906.88999996</v>
      </c>
      <c r="M73" s="30">
        <v>235268608.89000002</v>
      </c>
      <c r="N73" s="30"/>
      <c r="O73" s="30">
        <f t="shared" si="4"/>
        <v>2890487676.6399999</v>
      </c>
      <c r="P73" s="30">
        <f>SUM('[1]Previous FY Totals'!B67+'[1]Previous FY Totals'!C67+'[1]Previous FY Totals'!D67+'[1]Previous FY Totals'!E67+'[1]FY 10 11 (July 10 - June 11)'!O73)</f>
        <v>11661958211.589998</v>
      </c>
      <c r="Q73" s="61"/>
      <c r="R73" s="55"/>
      <c r="S73" s="55"/>
    </row>
    <row r="74" spans="1:19" ht="15.75" x14ac:dyDescent="0.25">
      <c r="A74" s="35" t="s">
        <v>90</v>
      </c>
      <c r="B74" s="30">
        <v>0</v>
      </c>
      <c r="C74" s="30">
        <v>0</v>
      </c>
      <c r="D74" s="30">
        <v>0</v>
      </c>
      <c r="E74" s="30">
        <v>0</v>
      </c>
      <c r="F74" s="30">
        <v>0</v>
      </c>
      <c r="G74" s="30">
        <v>0</v>
      </c>
      <c r="H74" s="30">
        <v>0</v>
      </c>
      <c r="I74" s="30">
        <v>0</v>
      </c>
      <c r="J74" s="30">
        <v>0</v>
      </c>
      <c r="K74" s="30">
        <v>0</v>
      </c>
      <c r="L74" s="30">
        <v>0</v>
      </c>
      <c r="M74" s="30">
        <v>0</v>
      </c>
      <c r="N74" s="30"/>
      <c r="O74" s="30">
        <f t="shared" si="4"/>
        <v>0</v>
      </c>
      <c r="P74" s="30">
        <f>SUM('[1]Previous FY Totals'!B68+'[1]Previous FY Totals'!C68+'[1]Previous FY Totals'!D68+'[1]Previous FY Totals'!E68+'[1]FY 10 11 (July 10 - June 11)'!O74)</f>
        <v>0</v>
      </c>
      <c r="Q74" s="61"/>
      <c r="R74" s="55"/>
      <c r="S74" s="55"/>
    </row>
    <row r="75" spans="1:19" ht="15.75" x14ac:dyDescent="0.25">
      <c r="A75" s="35" t="s">
        <v>91</v>
      </c>
      <c r="B75" s="30">
        <v>5374612.0700000003</v>
      </c>
      <c r="C75" s="30">
        <v>4306101.3600000003</v>
      </c>
      <c r="D75" s="30">
        <v>3736307.84</v>
      </c>
      <c r="E75" s="30">
        <v>4456385.37</v>
      </c>
      <c r="F75" s="30">
        <v>4558618.1900000004</v>
      </c>
      <c r="G75" s="30">
        <v>4227655.8099999996</v>
      </c>
      <c r="H75" s="30">
        <v>5086585.62</v>
      </c>
      <c r="I75" s="30">
        <v>5584210.8899999997</v>
      </c>
      <c r="J75" s="30">
        <v>5423327.5200000005</v>
      </c>
      <c r="K75" s="30">
        <v>5412390.8999999994</v>
      </c>
      <c r="L75" s="30">
        <v>6216716.5699999984</v>
      </c>
      <c r="M75" s="30">
        <v>5745001.5</v>
      </c>
      <c r="N75" s="30"/>
      <c r="O75" s="30">
        <f t="shared" si="4"/>
        <v>60127913.640000001</v>
      </c>
      <c r="P75" s="30">
        <f>SUM('[1]Previous FY Totals'!B69+'[1]Previous FY Totals'!C69+'[1]Previous FY Totals'!D69+'[1]Previous FY Totals'!E69+'[1]FY 10 11 (July 10 - June 11)'!O75)</f>
        <v>156661726.19999999</v>
      </c>
      <c r="Q75" s="61"/>
      <c r="R75" s="55"/>
      <c r="S75" s="55"/>
    </row>
    <row r="76" spans="1:19" ht="15.75" x14ac:dyDescent="0.25">
      <c r="A76" s="35" t="s">
        <v>92</v>
      </c>
      <c r="B76" s="30">
        <v>0</v>
      </c>
      <c r="C76" s="30">
        <v>0</v>
      </c>
      <c r="D76" s="30">
        <v>0</v>
      </c>
      <c r="E76" s="30">
        <v>0</v>
      </c>
      <c r="F76" s="30">
        <v>0</v>
      </c>
      <c r="G76" s="30">
        <v>0</v>
      </c>
      <c r="H76" s="30">
        <v>0</v>
      </c>
      <c r="I76" s="30">
        <v>0</v>
      </c>
      <c r="J76" s="30">
        <v>0</v>
      </c>
      <c r="K76" s="30">
        <v>0</v>
      </c>
      <c r="L76" s="30">
        <v>0</v>
      </c>
      <c r="M76" s="30">
        <v>0</v>
      </c>
      <c r="N76" s="30"/>
      <c r="O76" s="30">
        <f t="shared" si="4"/>
        <v>0</v>
      </c>
      <c r="P76" s="30">
        <f>SUM('[1]Previous FY Totals'!B70+'[1]Previous FY Totals'!C70+'[1]Previous FY Totals'!D70+'[1]Previous FY Totals'!E70+'[1]FY 10 11 (July 10 - June 11)'!O76)</f>
        <v>43421.270000000004</v>
      </c>
      <c r="Q76" s="61"/>
      <c r="R76" s="55"/>
      <c r="S76" s="55"/>
    </row>
    <row r="77" spans="1:19" ht="13.5" x14ac:dyDescent="0.25">
      <c r="A77" s="35" t="s">
        <v>31</v>
      </c>
      <c r="B77" s="30">
        <v>23936321.710000008</v>
      </c>
      <c r="C77" s="30">
        <v>22527421.969999999</v>
      </c>
      <c r="D77" s="30">
        <v>20804041.550000004</v>
      </c>
      <c r="E77" s="30">
        <v>21197989.82</v>
      </c>
      <c r="F77" s="30">
        <v>19314405.339999996</v>
      </c>
      <c r="G77" s="30">
        <v>18311863.309999995</v>
      </c>
      <c r="H77" s="30">
        <v>18094001.880000003</v>
      </c>
      <c r="I77" s="30">
        <v>21019268.889999997</v>
      </c>
      <c r="J77" s="30">
        <v>22438093.459999986</v>
      </c>
      <c r="K77" s="30">
        <v>21492454.149999999</v>
      </c>
      <c r="L77" s="30">
        <v>21287222.050000001</v>
      </c>
      <c r="M77" s="30">
        <v>20074676.160000011</v>
      </c>
      <c r="N77" s="30"/>
      <c r="O77" s="30">
        <f t="shared" si="4"/>
        <v>250497760.29000002</v>
      </c>
      <c r="P77" s="30">
        <f>SUM('[1]Previous FY Totals'!B71+'[1]Previous FY Totals'!C71+'[1]Previous FY Totals'!D71+'[1]Previous FY Totals'!E71+'[1]FY 10 11 (July 10 - June 11)'!O77)</f>
        <v>1020668915.01</v>
      </c>
      <c r="Q77" s="61"/>
      <c r="R77" s="55"/>
      <c r="S77" s="55"/>
    </row>
    <row r="78" spans="1:19" ht="13.5" x14ac:dyDescent="0.25">
      <c r="A78" s="35" t="s">
        <v>85</v>
      </c>
      <c r="B78" s="30">
        <v>8138349.3900000006</v>
      </c>
      <c r="C78" s="30">
        <v>7659323.4699999997</v>
      </c>
      <c r="D78" s="30">
        <v>7073374.1299999999</v>
      </c>
      <c r="E78" s="30">
        <v>7207316.5300000003</v>
      </c>
      <c r="F78" s="30">
        <v>6566897.8199999994</v>
      </c>
      <c r="G78" s="30">
        <v>6226033.5200000005</v>
      </c>
      <c r="H78" s="30">
        <v>6151960.6300000008</v>
      </c>
      <c r="I78" s="30">
        <v>7146551.4299999997</v>
      </c>
      <c r="J78" s="30">
        <v>7628951.7999999989</v>
      </c>
      <c r="K78" s="30">
        <v>7307434.4199999981</v>
      </c>
      <c r="L78" s="30">
        <v>7237655.4900000012</v>
      </c>
      <c r="M78" s="30">
        <v>6825389.8699999992</v>
      </c>
      <c r="N78" s="30"/>
      <c r="O78" s="30">
        <f t="shared" si="4"/>
        <v>85169238.5</v>
      </c>
      <c r="P78" s="30">
        <f>SUM('[1]Previous FY Totals'!B72+'[1]Previous FY Totals'!C72+'[1]Previous FY Totals'!D72+'[1]Previous FY Totals'!E72+'[1]FY 10 11 (July 10 - June 11)'!O78)</f>
        <v>347027431.148</v>
      </c>
      <c r="Q78" s="61"/>
      <c r="R78" s="55"/>
      <c r="S78" s="55"/>
    </row>
    <row r="79" spans="1:19" ht="15.75" x14ac:dyDescent="0.25">
      <c r="A79" s="35" t="s">
        <v>93</v>
      </c>
      <c r="B79" s="30">
        <v>957452.85</v>
      </c>
      <c r="C79" s="30">
        <v>901096.85</v>
      </c>
      <c r="D79" s="30">
        <v>832161.63</v>
      </c>
      <c r="E79" s="30">
        <v>847919.59</v>
      </c>
      <c r="F79" s="30">
        <v>772576.2</v>
      </c>
      <c r="G79" s="30">
        <v>732474.51</v>
      </c>
      <c r="H79" s="30">
        <v>723760.06</v>
      </c>
      <c r="I79" s="30">
        <v>840770.75</v>
      </c>
      <c r="J79" s="30">
        <v>897523.76</v>
      </c>
      <c r="K79" s="30">
        <v>859698.16</v>
      </c>
      <c r="L79" s="30">
        <v>851488.86</v>
      </c>
      <c r="M79" s="30">
        <v>802987.04</v>
      </c>
      <c r="N79" s="30"/>
      <c r="O79" s="30">
        <f t="shared" si="4"/>
        <v>10019910.259999998</v>
      </c>
      <c r="P79" s="30">
        <f>SUM('[1]Previous FY Totals'!B73+'[1]Previous FY Totals'!C73+'[1]Previous FY Totals'!D73+'[1]Previous FY Totals'!E73+'[1]FY 10 11 (July 10 - June 11)'!O79)</f>
        <v>40826756.407999992</v>
      </c>
      <c r="Q79" s="61"/>
      <c r="R79" s="55"/>
      <c r="S79" s="55"/>
    </row>
    <row r="80" spans="1:19" ht="15.75" x14ac:dyDescent="0.25">
      <c r="A80" s="35" t="s">
        <v>94</v>
      </c>
      <c r="B80" s="30">
        <v>1196816.06</v>
      </c>
      <c r="C80" s="30">
        <v>1126371.1100000001</v>
      </c>
      <c r="D80" s="30">
        <v>1040202.08</v>
      </c>
      <c r="E80" s="30">
        <v>1059899.5</v>
      </c>
      <c r="F80" s="30">
        <v>965720.26</v>
      </c>
      <c r="G80" s="30">
        <v>915593.15</v>
      </c>
      <c r="H80" s="30">
        <v>904700.1</v>
      </c>
      <c r="I80" s="30">
        <v>1050963.46</v>
      </c>
      <c r="J80" s="30">
        <v>1121904.6499999999</v>
      </c>
      <c r="K80" s="30">
        <v>1074622.72</v>
      </c>
      <c r="L80" s="30">
        <v>1064361.1100000001</v>
      </c>
      <c r="M80" s="30">
        <v>1003733.8200000002</v>
      </c>
      <c r="N80" s="30"/>
      <c r="O80" s="30">
        <f t="shared" si="4"/>
        <v>12524888.02</v>
      </c>
      <c r="P80" s="30">
        <f>SUM('[1]Previous FY Totals'!B74+'[1]Previous FY Totals'!C74+'[1]Previous FY Totals'!D74+'[1]Previous FY Totals'!E74+'[1]FY 10 11 (July 10 - June 11)'!O80)</f>
        <v>51033446.024999991</v>
      </c>
      <c r="Q80" s="61"/>
      <c r="R80" s="55"/>
      <c r="S80" s="55"/>
    </row>
    <row r="81" spans="1:19" ht="15.75" x14ac:dyDescent="0.25">
      <c r="A81" s="35" t="s">
        <v>95</v>
      </c>
      <c r="B81" s="30">
        <v>2872358.6</v>
      </c>
      <c r="C81" s="30">
        <v>2700612.61</v>
      </c>
      <c r="D81" s="30">
        <v>2466430.7200000002</v>
      </c>
      <c r="E81" s="30">
        <v>2478536.44</v>
      </c>
      <c r="F81" s="30">
        <v>2270798.92</v>
      </c>
      <c r="G81" s="30">
        <v>2149500.41</v>
      </c>
      <c r="H81" s="30">
        <v>2125628.42</v>
      </c>
      <c r="I81" s="30">
        <v>2452259.37</v>
      </c>
      <c r="J81" s="30">
        <v>2619868.27</v>
      </c>
      <c r="K81" s="30">
        <v>2496716.71</v>
      </c>
      <c r="L81" s="30">
        <v>2449007.7999999998</v>
      </c>
      <c r="M81" s="30">
        <v>2299991.2600000007</v>
      </c>
      <c r="N81" s="30"/>
      <c r="O81" s="30">
        <f t="shared" si="4"/>
        <v>29381709.530000001</v>
      </c>
      <c r="P81" s="30">
        <f>SUM('[1]Previous FY Totals'!B75+'[1]Previous FY Totals'!C75+'[1]Previous FY Totals'!D75+'[1]Previous FY Totals'!E75+'[1]FY 10 11 (July 10 - June 11)'!O81)</f>
        <v>121794008.454</v>
      </c>
      <c r="Q81" s="61"/>
      <c r="R81" s="55"/>
      <c r="S81" s="55"/>
    </row>
    <row r="82" spans="1:19" ht="13.5" x14ac:dyDescent="0.25">
      <c r="A82" s="35" t="s">
        <v>89</v>
      </c>
      <c r="B82" s="54">
        <v>220.25803513259851</v>
      </c>
      <c r="C82" s="54">
        <v>207.73514168733806</v>
      </c>
      <c r="D82" s="54">
        <v>197.90566632737514</v>
      </c>
      <c r="E82" s="54">
        <v>195.16272609260059</v>
      </c>
      <c r="F82" s="54">
        <v>183.61271724767323</v>
      </c>
      <c r="G82" s="54">
        <v>168.58647864113416</v>
      </c>
      <c r="H82" s="54">
        <v>166.48113244697984</v>
      </c>
      <c r="I82" s="54">
        <v>214.25277906324851</v>
      </c>
      <c r="J82" s="30">
        <v>206.44879248477253</v>
      </c>
      <c r="K82" s="54">
        <v>204.76219382067964</v>
      </c>
      <c r="L82" s="30">
        <v>208.36527950432153</v>
      </c>
      <c r="M82" s="30">
        <v>202.28819766621666</v>
      </c>
      <c r="N82" s="30"/>
      <c r="O82" s="30"/>
      <c r="P82" s="30"/>
      <c r="R82" s="55"/>
      <c r="S82" s="55"/>
    </row>
    <row r="83" spans="1:19" ht="15.75" x14ac:dyDescent="0.25">
      <c r="A83" s="35" t="s">
        <v>96</v>
      </c>
      <c r="B83" s="56">
        <v>3505.6129032258063</v>
      </c>
      <c r="C83" s="56">
        <v>3498.1612903225805</v>
      </c>
      <c r="D83" s="56">
        <v>3504.0333333333333</v>
      </c>
      <c r="E83" s="56">
        <v>3503.7741935483873</v>
      </c>
      <c r="F83" s="56">
        <v>3506.3666666666668</v>
      </c>
      <c r="G83" s="56">
        <v>3503.8709677419356</v>
      </c>
      <c r="H83" s="56">
        <v>3505.9677419354839</v>
      </c>
      <c r="I83" s="56">
        <v>3503.75</v>
      </c>
      <c r="J83" s="42">
        <v>3506</v>
      </c>
      <c r="K83" s="56">
        <v>3498.7666666666669</v>
      </c>
      <c r="L83" s="42">
        <v>3295.5806451612902</v>
      </c>
      <c r="M83" s="42">
        <v>3307.9333333333334</v>
      </c>
      <c r="N83" s="30"/>
      <c r="O83" s="30"/>
      <c r="P83" s="30"/>
    </row>
    <row r="84" spans="1:19" ht="15.75" x14ac:dyDescent="0.25">
      <c r="A84" s="35" t="s">
        <v>97</v>
      </c>
      <c r="B84" s="57">
        <v>-0.20000620047020867</v>
      </c>
      <c r="C84" s="57">
        <v>-0.11466819525409455</v>
      </c>
      <c r="D84" s="57">
        <v>-7.1481493396475915E-2</v>
      </c>
      <c r="E84" s="57">
        <v>-6.1907362357857876E-2</v>
      </c>
      <c r="F84" s="57">
        <v>-2.2814625631613294E-2</v>
      </c>
      <c r="G84" s="58">
        <v>2.4050433437641905E-2</v>
      </c>
      <c r="H84" s="58">
        <v>-8.6332348453165175E-2</v>
      </c>
      <c r="I84" s="58">
        <v>0.31447268885072188</v>
      </c>
      <c r="J84" s="57">
        <v>4.2198893577966246E-2</v>
      </c>
      <c r="K84" s="57">
        <v>-9.4902895331800963E-3</v>
      </c>
      <c r="L84" s="57">
        <v>-0.10874727780807469</v>
      </c>
      <c r="M84" s="57">
        <v>-3.7222524696026715E-3</v>
      </c>
      <c r="N84" s="30"/>
      <c r="O84" s="58">
        <v>-4.0503404506951668E-2</v>
      </c>
      <c r="P84" s="30"/>
    </row>
    <row r="85" spans="1:19" ht="13.5" x14ac:dyDescent="0.25">
      <c r="A85" s="35"/>
      <c r="B85" s="30"/>
      <c r="C85" s="30"/>
      <c r="D85" s="56"/>
      <c r="E85" s="30"/>
      <c r="F85" s="30"/>
      <c r="G85" s="42"/>
      <c r="H85" s="42"/>
      <c r="I85" s="42"/>
      <c r="J85" s="42"/>
      <c r="K85" s="42"/>
      <c r="L85" s="42"/>
      <c r="M85" s="34"/>
      <c r="N85" s="30"/>
      <c r="O85" s="30"/>
      <c r="P85" s="30"/>
    </row>
    <row r="86" spans="1:19" ht="13.5" x14ac:dyDescent="0.25">
      <c r="A86" s="35"/>
      <c r="B86" s="30"/>
      <c r="C86" s="30"/>
      <c r="D86" s="30"/>
      <c r="E86" s="30"/>
      <c r="F86" s="30"/>
      <c r="G86" s="42"/>
      <c r="H86" s="42"/>
      <c r="I86" s="42"/>
      <c r="J86" s="42"/>
      <c r="K86" s="42"/>
      <c r="L86" s="42"/>
      <c r="M86" s="34"/>
      <c r="N86" s="30"/>
      <c r="O86" s="30"/>
      <c r="P86" s="30"/>
    </row>
    <row r="87" spans="1:19" ht="15" x14ac:dyDescent="0.3">
      <c r="A87" s="44" t="s">
        <v>87</v>
      </c>
      <c r="B87" s="30"/>
      <c r="C87" s="30"/>
      <c r="D87" s="30"/>
      <c r="E87" s="30"/>
      <c r="F87" s="30"/>
      <c r="G87" s="42"/>
      <c r="H87" s="42"/>
      <c r="I87" s="42"/>
      <c r="J87" s="42"/>
      <c r="K87" s="42"/>
      <c r="L87" s="42"/>
      <c r="M87" s="34"/>
      <c r="N87" s="30"/>
      <c r="O87" s="30"/>
      <c r="P87" s="30"/>
    </row>
    <row r="88" spans="1:19" ht="13.5" x14ac:dyDescent="0.25">
      <c r="A88" s="35" t="s">
        <v>1</v>
      </c>
      <c r="B88" s="30">
        <v>204248609.5</v>
      </c>
      <c r="C88" s="30">
        <v>195533648.16999999</v>
      </c>
      <c r="D88" s="30">
        <v>176523493.96000001</v>
      </c>
      <c r="E88" s="30">
        <v>173701207.93000004</v>
      </c>
      <c r="F88" s="30">
        <v>155376531.86000001</v>
      </c>
      <c r="G88" s="30">
        <v>132630451.00999996</v>
      </c>
      <c r="H88" s="30">
        <v>138398610.72</v>
      </c>
      <c r="I88" s="30">
        <v>148311883.94000003</v>
      </c>
      <c r="J88" s="30">
        <v>162672145.39999998</v>
      </c>
      <c r="K88" s="30">
        <v>169371492.99999997</v>
      </c>
      <c r="L88" s="30">
        <v>177099042.74000001</v>
      </c>
      <c r="M88" s="30">
        <v>163557892.70000002</v>
      </c>
      <c r="N88" s="30"/>
      <c r="O88" s="30">
        <f t="shared" ref="O88:O97" si="5">SUM(B88:M88)</f>
        <v>1997425010.9300003</v>
      </c>
      <c r="P88" s="30">
        <f>SUM('[1]Previous FY Totals'!C81+'[1]Previous FY Totals'!D81+'[1]Previous FY Totals'!E81+'[1]FY 10 11 (July 10 - June 11)'!O88)</f>
        <v>8058413049.0599995</v>
      </c>
      <c r="Q88" s="61"/>
      <c r="R88" s="55"/>
      <c r="S88" s="55"/>
    </row>
    <row r="89" spans="1:19" ht="13.5" x14ac:dyDescent="0.25">
      <c r="A89" s="35" t="s">
        <v>2</v>
      </c>
      <c r="B89" s="30">
        <v>184776504.48000005</v>
      </c>
      <c r="C89" s="30">
        <v>176950616.15000001</v>
      </c>
      <c r="D89" s="30">
        <v>160238680.46999997</v>
      </c>
      <c r="E89" s="30">
        <v>157714760.18000001</v>
      </c>
      <c r="F89" s="30">
        <v>140890368.22999993</v>
      </c>
      <c r="G89" s="30">
        <v>119979333.29000001</v>
      </c>
      <c r="H89" s="30">
        <v>125269825.59999999</v>
      </c>
      <c r="I89" s="30">
        <v>134314746.01999998</v>
      </c>
      <c r="J89" s="30">
        <v>147441671.69999999</v>
      </c>
      <c r="K89" s="30">
        <v>153499594.83000001</v>
      </c>
      <c r="L89" s="30">
        <v>160657083.03</v>
      </c>
      <c r="M89" s="30">
        <v>147937866.62000003</v>
      </c>
      <c r="N89" s="30"/>
      <c r="O89" s="30">
        <f t="shared" si="5"/>
        <v>1809671050.5999999</v>
      </c>
      <c r="P89" s="30">
        <f>SUM('[1]Previous FY Totals'!C82+'[1]Previous FY Totals'!D82+'[1]Previous FY Totals'!E82+'[1]FY 10 11 (July 10 - June 11)'!O89)</f>
        <v>7363287574.0400009</v>
      </c>
      <c r="Q89" s="61"/>
      <c r="R89" s="55"/>
      <c r="S89" s="55"/>
    </row>
    <row r="90" spans="1:19" ht="15.75" x14ac:dyDescent="0.25">
      <c r="A90" s="35" t="s">
        <v>90</v>
      </c>
      <c r="B90" s="30">
        <v>5038025.53</v>
      </c>
      <c r="C90" s="30">
        <v>4813563.55</v>
      </c>
      <c r="D90" s="30">
        <v>4150679.5</v>
      </c>
      <c r="E90" s="30">
        <v>3542289.59</v>
      </c>
      <c r="F90" s="30">
        <v>2898214.8</v>
      </c>
      <c r="G90" s="30">
        <v>2681644</v>
      </c>
      <c r="H90" s="30">
        <v>2606638.5</v>
      </c>
      <c r="I90" s="30">
        <v>2702831.84</v>
      </c>
      <c r="J90" s="30">
        <v>2999584.96</v>
      </c>
      <c r="K90" s="30">
        <v>3278084.8</v>
      </c>
      <c r="L90" s="30">
        <v>3631832.6999999993</v>
      </c>
      <c r="M90" s="30">
        <v>3416548.1</v>
      </c>
      <c r="N90" s="30"/>
      <c r="O90" s="30">
        <f t="shared" si="5"/>
        <v>41759937.869999997</v>
      </c>
      <c r="P90" s="30">
        <f>SUM('[1]Previous FY Totals'!C83+'[1]Previous FY Totals'!D83+'[1]Previous FY Totals'!E83+'[1]FY 10 11 (July 10 - June 11)'!O90)</f>
        <v>112889399.46000001</v>
      </c>
      <c r="Q90" s="61"/>
      <c r="R90" s="55"/>
      <c r="S90" s="55"/>
    </row>
    <row r="91" spans="1:19" ht="15.75" x14ac:dyDescent="0.25">
      <c r="A91" s="35" t="s">
        <v>91</v>
      </c>
      <c r="B91" s="30">
        <v>0</v>
      </c>
      <c r="C91" s="30">
        <v>0</v>
      </c>
      <c r="D91" s="30">
        <v>0</v>
      </c>
      <c r="E91" s="30">
        <v>0</v>
      </c>
      <c r="F91" s="30">
        <v>0</v>
      </c>
      <c r="G91" s="30">
        <v>0</v>
      </c>
      <c r="H91" s="30">
        <v>0</v>
      </c>
      <c r="I91" s="30">
        <v>0</v>
      </c>
      <c r="J91" s="30">
        <v>0</v>
      </c>
      <c r="K91" s="30">
        <v>0</v>
      </c>
      <c r="L91" s="30">
        <v>0</v>
      </c>
      <c r="M91" s="30">
        <v>0</v>
      </c>
      <c r="N91" s="30"/>
      <c r="O91" s="30">
        <f t="shared" si="5"/>
        <v>0</v>
      </c>
      <c r="P91" s="30">
        <f>SUM('[1]Previous FY Totals'!C84+'[1]Previous FY Totals'!D84+'[1]Previous FY Totals'!E84+'[1]FY 10 11 (July 10 - June 11)'!O91)</f>
        <v>0</v>
      </c>
      <c r="Q91" s="61"/>
      <c r="R91" s="55"/>
      <c r="S91" s="55"/>
    </row>
    <row r="92" spans="1:19" ht="15.75" x14ac:dyDescent="0.25">
      <c r="A92" s="35" t="s">
        <v>92</v>
      </c>
      <c r="B92" s="30">
        <v>0</v>
      </c>
      <c r="C92" s="30">
        <v>0</v>
      </c>
      <c r="D92" s="30">
        <v>0</v>
      </c>
      <c r="E92" s="30">
        <v>0</v>
      </c>
      <c r="F92" s="30">
        <v>0</v>
      </c>
      <c r="G92" s="30">
        <v>0</v>
      </c>
      <c r="H92" s="30">
        <v>0</v>
      </c>
      <c r="I92" s="30">
        <v>0</v>
      </c>
      <c r="J92" s="30">
        <v>0</v>
      </c>
      <c r="K92" s="30">
        <v>0</v>
      </c>
      <c r="L92" s="30">
        <v>0</v>
      </c>
      <c r="M92" s="30">
        <v>0</v>
      </c>
      <c r="N92" s="30"/>
      <c r="O92" s="30">
        <f t="shared" si="5"/>
        <v>0</v>
      </c>
      <c r="P92" s="30">
        <f>SUM('[1]Previous FY Totals'!C85+'[1]Previous FY Totals'!D85+'[1]Previous FY Totals'!E85+'[1]FY 10 11 (July 10 - June 11)'!O92)</f>
        <v>4.5</v>
      </c>
      <c r="Q92" s="61"/>
      <c r="R92" s="55"/>
      <c r="S92" s="55"/>
    </row>
    <row r="93" spans="1:19" ht="13.5" x14ac:dyDescent="0.25">
      <c r="A93" s="35" t="s">
        <v>31</v>
      </c>
      <c r="B93" s="30">
        <v>14434079.489999993</v>
      </c>
      <c r="C93" s="30">
        <v>13769468.469999997</v>
      </c>
      <c r="D93" s="30">
        <v>12134133.990000002</v>
      </c>
      <c r="E93" s="30">
        <v>12444158.160000004</v>
      </c>
      <c r="F93" s="30">
        <v>11587948.829999998</v>
      </c>
      <c r="G93" s="30">
        <v>9969473.7199999988</v>
      </c>
      <c r="H93" s="30">
        <v>10522146.620000001</v>
      </c>
      <c r="I93" s="30">
        <v>11294306.08</v>
      </c>
      <c r="J93" s="30">
        <v>12230888.740000002</v>
      </c>
      <c r="K93" s="30">
        <v>12593813.370000005</v>
      </c>
      <c r="L93" s="30">
        <v>12810127.009999998</v>
      </c>
      <c r="M93" s="30">
        <v>12203477.980000004</v>
      </c>
      <c r="N93" s="30"/>
      <c r="O93" s="30">
        <f t="shared" si="5"/>
        <v>145994022.45999998</v>
      </c>
      <c r="P93" s="30">
        <f>SUM('[1]Previous FY Totals'!C86+'[1]Previous FY Totals'!D86+'[1]Previous FY Totals'!E86+'[1]FY 10 11 (July 10 - June 11)'!O93)</f>
        <v>582236080.05999994</v>
      </c>
      <c r="Q93" s="61"/>
      <c r="R93" s="55"/>
      <c r="S93" s="55"/>
    </row>
    <row r="94" spans="1:19" ht="13.5" x14ac:dyDescent="0.25">
      <c r="A94" s="35" t="s">
        <v>85</v>
      </c>
      <c r="B94" s="30">
        <v>4907587.05</v>
      </c>
      <c r="C94" s="30">
        <v>4681619.2699999996</v>
      </c>
      <c r="D94" s="30">
        <v>4125605.56</v>
      </c>
      <c r="E94" s="30">
        <v>4231013.78</v>
      </c>
      <c r="F94" s="30">
        <v>3939902.61</v>
      </c>
      <c r="G94" s="30">
        <v>3389621.08</v>
      </c>
      <c r="H94" s="30">
        <v>3577529.86</v>
      </c>
      <c r="I94" s="30">
        <v>3840064.05</v>
      </c>
      <c r="J94" s="30">
        <v>4158502.16</v>
      </c>
      <c r="K94" s="30">
        <v>4281896.5199999996</v>
      </c>
      <c r="L94" s="30">
        <v>4355443.1900000004</v>
      </c>
      <c r="M94" s="30">
        <v>4149182.540000001</v>
      </c>
      <c r="N94" s="30"/>
      <c r="O94" s="30">
        <f t="shared" si="5"/>
        <v>49637967.669999994</v>
      </c>
      <c r="P94" s="30">
        <f>SUM('[1]Previous FY Totals'!C87+'[1]Previous FY Totals'!D87+'[1]Previous FY Totals'!E87+'[1]FY 10 11 (July 10 - June 11)'!O94)</f>
        <v>197960267.36999997</v>
      </c>
      <c r="Q94" s="61"/>
      <c r="R94" s="55"/>
      <c r="S94" s="55"/>
    </row>
    <row r="95" spans="1:19" ht="15.75" x14ac:dyDescent="0.25">
      <c r="A95" s="35" t="s">
        <v>93</v>
      </c>
      <c r="B95" s="30">
        <v>577363.17000000004</v>
      </c>
      <c r="C95" s="30">
        <v>550778.76</v>
      </c>
      <c r="D95" s="30">
        <v>485365.38</v>
      </c>
      <c r="E95" s="30">
        <v>497766.37</v>
      </c>
      <c r="F95" s="30">
        <v>463517.98</v>
      </c>
      <c r="G95" s="30">
        <v>398778.97</v>
      </c>
      <c r="H95" s="30">
        <v>420885.89</v>
      </c>
      <c r="I95" s="30">
        <v>451772.23</v>
      </c>
      <c r="J95" s="30">
        <v>489235.55</v>
      </c>
      <c r="K95" s="30">
        <v>503752.54</v>
      </c>
      <c r="L95" s="30">
        <v>512405.1</v>
      </c>
      <c r="M95" s="30">
        <v>488139.08999999991</v>
      </c>
      <c r="N95" s="30"/>
      <c r="O95" s="30">
        <f t="shared" si="5"/>
        <v>5839761.0299999993</v>
      </c>
      <c r="P95" s="30">
        <f>SUM('[1]Previous FY Totals'!C88+'[1]Previous FY Totals'!D88+'[1]Previous FY Totals'!E88+'[1]FY 10 11 (July 10 - June 11)'!O95)</f>
        <v>23289443.299999997</v>
      </c>
      <c r="Q95" s="61"/>
      <c r="R95" s="55"/>
      <c r="S95" s="55"/>
    </row>
    <row r="96" spans="1:19" ht="15.75" x14ac:dyDescent="0.25">
      <c r="A96" s="35" t="s">
        <v>94</v>
      </c>
      <c r="B96" s="30">
        <v>721703.97</v>
      </c>
      <c r="C96" s="30">
        <v>688473.42</v>
      </c>
      <c r="D96" s="30">
        <v>606706.69999999995</v>
      </c>
      <c r="E96" s="30">
        <v>622207.92000000004</v>
      </c>
      <c r="F96" s="30">
        <v>579397.48</v>
      </c>
      <c r="G96" s="30">
        <v>498473.7</v>
      </c>
      <c r="H96" s="30">
        <v>526107.34</v>
      </c>
      <c r="I96" s="30">
        <v>564715.34</v>
      </c>
      <c r="J96" s="30">
        <v>611544.44999999995</v>
      </c>
      <c r="K96" s="30">
        <v>629690.67000000004</v>
      </c>
      <c r="L96" s="30">
        <v>640506.37</v>
      </c>
      <c r="M96" s="30">
        <v>610173.88</v>
      </c>
      <c r="N96" s="30"/>
      <c r="O96" s="30">
        <f t="shared" si="5"/>
        <v>7299701.2400000002</v>
      </c>
      <c r="P96" s="30">
        <f>SUM('[1]Previous FY Totals'!C89+'[1]Previous FY Totals'!D89+'[1]Previous FY Totals'!E89+'[1]FY 10 11 (July 10 - June 11)'!O96)</f>
        <v>29111804.370000005</v>
      </c>
      <c r="Q96" s="61"/>
      <c r="R96" s="55"/>
      <c r="S96" s="55"/>
    </row>
    <row r="97" spans="1:19" ht="15.75" x14ac:dyDescent="0.25">
      <c r="A97" s="35" t="s">
        <v>95</v>
      </c>
      <c r="B97" s="30">
        <v>1732089.53</v>
      </c>
      <c r="C97" s="30">
        <v>1650082.59</v>
      </c>
      <c r="D97" s="30">
        <v>1438706.39</v>
      </c>
      <c r="E97" s="30">
        <v>1453741.58</v>
      </c>
      <c r="F97" s="30">
        <v>1359889.29</v>
      </c>
      <c r="G97" s="30">
        <v>1170445.79</v>
      </c>
      <c r="H97" s="30">
        <v>1235603.8899999999</v>
      </c>
      <c r="I97" s="30">
        <v>1313433.97</v>
      </c>
      <c r="J97" s="30">
        <v>1422567.06</v>
      </c>
      <c r="K97" s="30">
        <v>1460445.62</v>
      </c>
      <c r="L97" s="30">
        <v>1469802.95</v>
      </c>
      <c r="M97" s="30">
        <v>1398536.7899999996</v>
      </c>
      <c r="N97" s="30"/>
      <c r="O97" s="30">
        <f t="shared" si="5"/>
        <v>17105345.449999999</v>
      </c>
      <c r="P97" s="30">
        <f>SUM('[1]Previous FY Totals'!C90+'[1]Previous FY Totals'!D90+'[1]Previous FY Totals'!E90+'[1]FY 10 11 (July 10 - June 11)'!O97)</f>
        <v>69449236.370000005</v>
      </c>
      <c r="Q97" s="61"/>
      <c r="R97" s="55"/>
      <c r="S97" s="55"/>
    </row>
    <row r="98" spans="1:19" ht="13.5" x14ac:dyDescent="0.25">
      <c r="A98" s="35" t="s">
        <v>89</v>
      </c>
      <c r="B98" s="30">
        <v>190.96992035246015</v>
      </c>
      <c r="C98" s="30">
        <v>181.30365215215869</v>
      </c>
      <c r="D98" s="30">
        <v>165.03636894075404</v>
      </c>
      <c r="E98" s="54">
        <v>163.83161736245515</v>
      </c>
      <c r="F98" s="54">
        <v>157.65487782645368</v>
      </c>
      <c r="G98" s="54">
        <v>131.21872328103609</v>
      </c>
      <c r="H98" s="54">
        <v>138.54591517768969</v>
      </c>
      <c r="I98" s="54">
        <v>164.73368358104463</v>
      </c>
      <c r="J98" s="30">
        <v>169.58610049638116</v>
      </c>
      <c r="K98" s="54">
        <v>184.53014549876926</v>
      </c>
      <c r="L98" s="30">
        <v>181.63951804324705</v>
      </c>
      <c r="M98" s="30">
        <v>178.80553816849823</v>
      </c>
      <c r="N98" s="30"/>
      <c r="O98" s="30"/>
      <c r="P98" s="30"/>
      <c r="R98" s="55"/>
      <c r="S98" s="55"/>
    </row>
    <row r="99" spans="1:19" ht="15.75" x14ac:dyDescent="0.25">
      <c r="A99" s="35" t="s">
        <v>96</v>
      </c>
      <c r="B99" s="56">
        <v>2438.1612903225805</v>
      </c>
      <c r="C99" s="56">
        <v>2449.9032258064517</v>
      </c>
      <c r="D99" s="56">
        <v>2450.8000000000002</v>
      </c>
      <c r="E99" s="56">
        <v>2450.2258064516127</v>
      </c>
      <c r="F99" s="56">
        <v>2450.0666666666666</v>
      </c>
      <c r="G99" s="56">
        <v>2450.8387096774195</v>
      </c>
      <c r="H99" s="56">
        <v>2449.9032258064517</v>
      </c>
      <c r="I99" s="56">
        <v>2448.6071428571427</v>
      </c>
      <c r="J99" s="42">
        <v>2326.516129032258</v>
      </c>
      <c r="K99" s="56">
        <v>2274.9333333333334</v>
      </c>
      <c r="L99" s="42">
        <v>2275</v>
      </c>
      <c r="M99" s="42">
        <v>2275</v>
      </c>
      <c r="N99" s="30"/>
      <c r="O99" s="30"/>
      <c r="P99" s="30"/>
    </row>
    <row r="100" spans="1:19" ht="15.75" x14ac:dyDescent="0.25">
      <c r="A100" s="35" t="s">
        <v>106</v>
      </c>
      <c r="B100" s="57">
        <v>-1.5474365261320955E-2</v>
      </c>
      <c r="C100" s="57">
        <v>-4.7784447591768475E-2</v>
      </c>
      <c r="D100" s="57">
        <v>-5.6966725590673617E-2</v>
      </c>
      <c r="E100" s="57">
        <v>-1.9421324964563613E-2</v>
      </c>
      <c r="F100" s="57">
        <v>1.0779198158616943E-3</v>
      </c>
      <c r="G100" s="58">
        <v>2.6503418197436623E-2</v>
      </c>
      <c r="H100" s="58">
        <v>-9.4928985119666631E-2</v>
      </c>
      <c r="I100" s="58">
        <v>0.10375329315425796</v>
      </c>
      <c r="J100" s="57">
        <v>2.1580876416702033E-2</v>
      </c>
      <c r="K100" s="57">
        <v>3.7996890928232885E-2</v>
      </c>
      <c r="L100" s="57">
        <v>1.6984802822002765E-2</v>
      </c>
      <c r="M100" s="57">
        <v>0.11830494952006254</v>
      </c>
      <c r="N100" s="30"/>
      <c r="O100" s="57">
        <v>3.8155967349715603E-3</v>
      </c>
      <c r="P100" s="30"/>
    </row>
    <row r="101" spans="1:19" ht="13.5" x14ac:dyDescent="0.25">
      <c r="A101" s="35"/>
      <c r="B101" s="30"/>
      <c r="C101" s="30"/>
      <c r="D101" s="30"/>
      <c r="E101" s="30"/>
      <c r="F101" s="30"/>
      <c r="G101" s="30"/>
      <c r="H101" s="30"/>
      <c r="I101" s="30"/>
      <c r="J101" s="42"/>
      <c r="K101" s="42"/>
      <c r="L101" s="42"/>
      <c r="M101" s="34"/>
      <c r="N101" s="30"/>
      <c r="O101" s="30"/>
      <c r="P101" s="30"/>
    </row>
    <row r="102" spans="1:19" ht="13.5" x14ac:dyDescent="0.25">
      <c r="A102" s="35"/>
      <c r="B102" s="30"/>
      <c r="C102" s="30"/>
      <c r="D102" s="30"/>
      <c r="E102" s="30"/>
      <c r="F102" s="30"/>
      <c r="G102" s="30"/>
      <c r="H102" s="30"/>
      <c r="I102" s="30"/>
      <c r="J102" s="42"/>
      <c r="K102" s="42"/>
      <c r="L102" s="42"/>
      <c r="M102" s="34"/>
      <c r="N102" s="30"/>
      <c r="O102" s="30"/>
      <c r="P102" s="30"/>
    </row>
    <row r="103" spans="1:19" ht="15" x14ac:dyDescent="0.3">
      <c r="A103" s="44" t="s">
        <v>88</v>
      </c>
      <c r="B103" s="30"/>
      <c r="C103" s="30"/>
      <c r="D103" s="30"/>
      <c r="E103" s="30"/>
      <c r="F103" s="30"/>
      <c r="G103" s="30"/>
      <c r="H103" s="30"/>
      <c r="I103" s="30"/>
      <c r="J103" s="42"/>
      <c r="K103" s="42"/>
      <c r="L103" s="42"/>
      <c r="M103" s="34"/>
      <c r="N103" s="30"/>
      <c r="O103" s="30"/>
      <c r="P103" s="30"/>
    </row>
    <row r="104" spans="1:19" ht="13.5" x14ac:dyDescent="0.25">
      <c r="A104" s="35" t="s">
        <v>1</v>
      </c>
      <c r="B104" s="30">
        <v>273066184.83999997</v>
      </c>
      <c r="C104" s="30">
        <v>249625752.42000002</v>
      </c>
      <c r="D104" s="30">
        <v>222281648.20999995</v>
      </c>
      <c r="E104" s="30">
        <v>226810551.39000005</v>
      </c>
      <c r="F104" s="30">
        <v>210478932.72999999</v>
      </c>
      <c r="G104" s="30">
        <v>204438851.50999993</v>
      </c>
      <c r="H104" s="30">
        <v>202372904.37999994</v>
      </c>
      <c r="I104" s="30">
        <v>224439714.99000001</v>
      </c>
      <c r="J104" s="30">
        <v>247484276.29999998</v>
      </c>
      <c r="K104" s="30">
        <v>247653609.22</v>
      </c>
      <c r="L104" s="30">
        <v>237191105.13999999</v>
      </c>
      <c r="M104" s="30">
        <v>220763441.93000001</v>
      </c>
      <c r="N104" s="30"/>
      <c r="O104" s="30">
        <f t="shared" ref="O104:O113" si="6">SUM(B104:M104)</f>
        <v>2766606973.0599995</v>
      </c>
      <c r="P104" s="30">
        <f>SUM('[1]Previous FY Totals'!C96+'[1]Previous FY Totals'!D96+'[1]Previous FY Totals'!E96+'[1]FY 10 11 (July 10 - June 11)'!O104)</f>
        <v>9643260462.5300007</v>
      </c>
      <c r="Q104" s="61"/>
      <c r="R104" s="55"/>
      <c r="S104" s="55"/>
    </row>
    <row r="105" spans="1:19" ht="13.5" x14ac:dyDescent="0.25">
      <c r="A105" s="35" t="s">
        <v>2</v>
      </c>
      <c r="B105" s="30">
        <v>246767334.54000002</v>
      </c>
      <c r="C105" s="30">
        <v>225039851.61999995</v>
      </c>
      <c r="D105" s="30">
        <v>200114385.41000003</v>
      </c>
      <c r="E105" s="30">
        <v>204153181.26000005</v>
      </c>
      <c r="F105" s="30">
        <v>189668262.03</v>
      </c>
      <c r="G105" s="30">
        <v>184169729.25000003</v>
      </c>
      <c r="H105" s="30">
        <v>182108978.77000004</v>
      </c>
      <c r="I105" s="30">
        <v>201769286.87000003</v>
      </c>
      <c r="J105" s="30">
        <v>222479525.89000008</v>
      </c>
      <c r="K105" s="30">
        <v>222595394.29000002</v>
      </c>
      <c r="L105" s="30">
        <v>212983979.78000006</v>
      </c>
      <c r="M105" s="30">
        <v>198301423.53</v>
      </c>
      <c r="N105" s="30"/>
      <c r="O105" s="30">
        <f t="shared" si="6"/>
        <v>2490151333.2400002</v>
      </c>
      <c r="P105" s="30">
        <f>SUM('[1]Previous FY Totals'!C97+'[1]Previous FY Totals'!D97+'[1]Previous FY Totals'!E97+'[1]FY 10 11 (July 10 - June 11)'!O105)</f>
        <v>8757122222.4599991</v>
      </c>
      <c r="Q105" s="61"/>
      <c r="R105" s="55"/>
      <c r="S105" s="55"/>
    </row>
    <row r="106" spans="1:19" ht="15.75" x14ac:dyDescent="0.25">
      <c r="A106" s="35" t="s">
        <v>90</v>
      </c>
      <c r="B106" s="30">
        <v>2508558.87</v>
      </c>
      <c r="C106" s="30">
        <v>2766542.14</v>
      </c>
      <c r="D106" s="30">
        <v>2337084.2000000002</v>
      </c>
      <c r="E106" s="30">
        <v>1898985.4</v>
      </c>
      <c r="F106" s="30">
        <v>2157265.4</v>
      </c>
      <c r="G106" s="30">
        <v>1781803.6</v>
      </c>
      <c r="H106" s="30">
        <v>1836840.4</v>
      </c>
      <c r="I106" s="30">
        <v>1912065.6</v>
      </c>
      <c r="J106" s="30">
        <v>2389033.4</v>
      </c>
      <c r="K106" s="30">
        <v>2647163.63</v>
      </c>
      <c r="L106" s="30">
        <v>2632103.3200000003</v>
      </c>
      <c r="M106" s="30">
        <v>2474426.19</v>
      </c>
      <c r="N106" s="30"/>
      <c r="O106" s="30">
        <f t="shared" si="6"/>
        <v>27341872.149999999</v>
      </c>
      <c r="P106" s="30">
        <f>SUM('[1]Previous FY Totals'!C98+'[1]Previous FY Totals'!D98+'[1]Previous FY Totals'!E98+'[1]FY 10 11 (July 10 - June 11)'!O106)</f>
        <v>98119978.25</v>
      </c>
      <c r="Q106" s="61"/>
      <c r="R106" s="55"/>
      <c r="S106" s="55"/>
    </row>
    <row r="107" spans="1:19" ht="15.75" x14ac:dyDescent="0.25">
      <c r="A107" s="35" t="s">
        <v>91</v>
      </c>
      <c r="B107" s="30">
        <v>0</v>
      </c>
      <c r="C107" s="30">
        <v>0</v>
      </c>
      <c r="D107" s="30">
        <v>0</v>
      </c>
      <c r="E107" s="30">
        <v>0</v>
      </c>
      <c r="F107" s="30">
        <v>0</v>
      </c>
      <c r="G107" s="30">
        <v>0</v>
      </c>
      <c r="H107" s="30">
        <v>0</v>
      </c>
      <c r="I107" s="30">
        <v>0</v>
      </c>
      <c r="J107" s="30">
        <v>0</v>
      </c>
      <c r="K107" s="30">
        <v>0</v>
      </c>
      <c r="L107" s="30">
        <v>0</v>
      </c>
      <c r="M107" s="30">
        <v>0</v>
      </c>
      <c r="N107" s="30"/>
      <c r="O107" s="30">
        <f t="shared" si="6"/>
        <v>0</v>
      </c>
      <c r="P107" s="30">
        <f>SUM('[1]Previous FY Totals'!C99+'[1]Previous FY Totals'!D99+'[1]Previous FY Totals'!E99+'[1]FY 10 11 (July 10 - June 11)'!O107)</f>
        <v>0</v>
      </c>
      <c r="Q107" s="61"/>
      <c r="R107" s="55"/>
      <c r="S107" s="55"/>
    </row>
    <row r="108" spans="1:19" ht="15.75" x14ac:dyDescent="0.25">
      <c r="A108" s="35" t="s">
        <v>92</v>
      </c>
      <c r="B108" s="30">
        <v>0</v>
      </c>
      <c r="C108" s="30">
        <v>0</v>
      </c>
      <c r="D108" s="30">
        <v>0</v>
      </c>
      <c r="E108" s="30">
        <v>0</v>
      </c>
      <c r="F108" s="30">
        <v>0</v>
      </c>
      <c r="G108" s="30">
        <v>0</v>
      </c>
      <c r="H108" s="30">
        <v>0</v>
      </c>
      <c r="I108" s="30">
        <v>0</v>
      </c>
      <c r="J108" s="30">
        <v>0</v>
      </c>
      <c r="K108" s="30">
        <v>0</v>
      </c>
      <c r="L108" s="30">
        <v>0</v>
      </c>
      <c r="M108" s="30">
        <v>0</v>
      </c>
      <c r="N108" s="30"/>
      <c r="O108" s="30">
        <f t="shared" si="6"/>
        <v>0</v>
      </c>
      <c r="P108" s="30">
        <f>SUM('[1]Previous FY Totals'!C100+'[1]Previous FY Totals'!D100+'[1]Previous FY Totals'!E100+'[1]FY 10 11 (July 10 - June 11)'!O108)</f>
        <v>0</v>
      </c>
      <c r="Q108" s="61"/>
      <c r="R108" s="55"/>
      <c r="S108" s="55"/>
    </row>
    <row r="109" spans="1:19" ht="13.5" x14ac:dyDescent="0.25">
      <c r="A109" s="35" t="s">
        <v>31</v>
      </c>
      <c r="B109" s="30">
        <v>23790291.43</v>
      </c>
      <c r="C109" s="30">
        <v>21819358.660000004</v>
      </c>
      <c r="D109" s="30">
        <v>19830178.600000009</v>
      </c>
      <c r="E109" s="30">
        <v>20758384.729999997</v>
      </c>
      <c r="F109" s="30">
        <v>18653405.299999997</v>
      </c>
      <c r="G109" s="30">
        <v>18487318.659999996</v>
      </c>
      <c r="H109" s="30">
        <v>18427085.210000001</v>
      </c>
      <c r="I109" s="30">
        <v>20758362.520000003</v>
      </c>
      <c r="J109" s="30">
        <v>22615717.010000002</v>
      </c>
      <c r="K109" s="30">
        <v>22411051.299999997</v>
      </c>
      <c r="L109" s="30">
        <v>21575022.04000001</v>
      </c>
      <c r="M109" s="30">
        <v>19987592.210000001</v>
      </c>
      <c r="N109" s="30"/>
      <c r="O109" s="30">
        <f t="shared" si="6"/>
        <v>249113767.67000005</v>
      </c>
      <c r="P109" s="30">
        <f>SUM('[1]Previous FY Totals'!C101+'[1]Previous FY Totals'!D101+'[1]Previous FY Totals'!E101+'[1]FY 10 11 (July 10 - June 11)'!O109)</f>
        <v>788018261.82000017</v>
      </c>
      <c r="Q109" s="61"/>
      <c r="R109" s="55"/>
      <c r="S109" s="55"/>
    </row>
    <row r="110" spans="1:19" ht="13.5" x14ac:dyDescent="0.25">
      <c r="A110" s="35" t="s">
        <v>85</v>
      </c>
      <c r="B110" s="30">
        <v>8088699.0999999996</v>
      </c>
      <c r="C110" s="30">
        <v>7418581.9300000006</v>
      </c>
      <c r="D110" s="30">
        <v>6742260.7300000032</v>
      </c>
      <c r="E110" s="30">
        <v>7057850.8200000003</v>
      </c>
      <c r="F110" s="30">
        <v>6342157.8099999996</v>
      </c>
      <c r="G110" s="30">
        <v>6285688.3400000008</v>
      </c>
      <c r="H110" s="30">
        <v>6265208.9699999997</v>
      </c>
      <c r="I110" s="30">
        <v>7057843.2300000004</v>
      </c>
      <c r="J110" s="30">
        <v>7689343.8099999996</v>
      </c>
      <c r="K110" s="30">
        <v>7619757.4500000002</v>
      </c>
      <c r="L110" s="30">
        <v>7335507.5</v>
      </c>
      <c r="M110" s="30">
        <v>6795781.3599999994</v>
      </c>
      <c r="N110" s="30"/>
      <c r="O110" s="30">
        <f t="shared" si="6"/>
        <v>84698681.050000012</v>
      </c>
      <c r="P110" s="30">
        <f>SUM('[1]Previous FY Totals'!C102+'[1]Previous FY Totals'!D102+'[1]Previous FY Totals'!E102+'[1]FY 10 11 (July 10 - June 11)'!O110)</f>
        <v>267926209.18000001</v>
      </c>
      <c r="Q110" s="61"/>
      <c r="R110" s="55"/>
      <c r="S110" s="55"/>
    </row>
    <row r="111" spans="1:19" ht="15.75" x14ac:dyDescent="0.25">
      <c r="A111" s="35" t="s">
        <v>93</v>
      </c>
      <c r="B111" s="30">
        <v>951611.66</v>
      </c>
      <c r="C111" s="30">
        <v>872774.37</v>
      </c>
      <c r="D111" s="30">
        <v>793207.13</v>
      </c>
      <c r="E111" s="30">
        <v>830335.39</v>
      </c>
      <c r="F111" s="30">
        <v>746136.19</v>
      </c>
      <c r="G111" s="30">
        <v>739492.74</v>
      </c>
      <c r="H111" s="30">
        <v>737083.4</v>
      </c>
      <c r="I111" s="30">
        <v>830334.5</v>
      </c>
      <c r="J111" s="30">
        <v>904628.69</v>
      </c>
      <c r="K111" s="30">
        <v>896442.06</v>
      </c>
      <c r="L111" s="30">
        <v>863000.8899999999</v>
      </c>
      <c r="M111" s="30">
        <v>799503.68000000017</v>
      </c>
      <c r="N111" s="30"/>
      <c r="O111" s="30">
        <f t="shared" si="6"/>
        <v>9964550.7000000011</v>
      </c>
      <c r="P111" s="30">
        <f>SUM('[1]Previous FY Totals'!C103+'[1]Previous FY Totals'!D103+'[1]Previous FY Totals'!E103+'[1]FY 10 11 (July 10 - June 11)'!O111)</f>
        <v>31520730.300000004</v>
      </c>
      <c r="Q111" s="61"/>
      <c r="R111" s="55"/>
      <c r="S111" s="55"/>
    </row>
    <row r="112" spans="1:19" ht="15.75" x14ac:dyDescent="0.25">
      <c r="A112" s="35" t="s">
        <v>94</v>
      </c>
      <c r="B112" s="30">
        <v>1189514.6000000001</v>
      </c>
      <c r="C112" s="30">
        <v>1090967.93</v>
      </c>
      <c r="D112" s="30">
        <v>991508.93</v>
      </c>
      <c r="E112" s="30">
        <v>1037919.25</v>
      </c>
      <c r="F112" s="30">
        <v>932670.27</v>
      </c>
      <c r="G112" s="30">
        <v>924365.95</v>
      </c>
      <c r="H112" s="30">
        <v>921354.27</v>
      </c>
      <c r="I112" s="30">
        <v>1037918.12</v>
      </c>
      <c r="J112" s="30">
        <v>1130785.8400000001</v>
      </c>
      <c r="K112" s="30">
        <v>1120552.55</v>
      </c>
      <c r="L112" s="30">
        <v>1078751.1100000001</v>
      </c>
      <c r="M112" s="30">
        <v>999379.62000000011</v>
      </c>
      <c r="N112" s="30"/>
      <c r="O112" s="30">
        <f t="shared" si="6"/>
        <v>12455688.440000001</v>
      </c>
      <c r="P112" s="30">
        <f>SUM('[1]Previous FY Totals'!C104+'[1]Previous FY Totals'!D104+'[1]Previous FY Totals'!E104+'[1]FY 10 11 (July 10 - June 11)'!O112)</f>
        <v>39400913.280000001</v>
      </c>
      <c r="Q112" s="61"/>
      <c r="R112" s="55"/>
      <c r="S112" s="55"/>
    </row>
    <row r="113" spans="1:19" ht="15.75" x14ac:dyDescent="0.25">
      <c r="A113" s="35" t="s">
        <v>95</v>
      </c>
      <c r="B113" s="30">
        <v>2854834.96</v>
      </c>
      <c r="C113" s="30">
        <v>2614960.46</v>
      </c>
      <c r="D113" s="30">
        <v>2352924.86</v>
      </c>
      <c r="E113" s="30">
        <v>2426330.7400000002</v>
      </c>
      <c r="F113" s="30">
        <v>2193075.48</v>
      </c>
      <c r="G113" s="30">
        <v>2172468.85</v>
      </c>
      <c r="H113" s="30">
        <v>2162738.64</v>
      </c>
      <c r="I113" s="30">
        <v>2419978.94</v>
      </c>
      <c r="J113" s="30">
        <v>2637483.71</v>
      </c>
      <c r="K113" s="30">
        <v>2598223.86</v>
      </c>
      <c r="L113" s="30">
        <v>2481774.0400000005</v>
      </c>
      <c r="M113" s="30">
        <v>2289253.1</v>
      </c>
      <c r="N113" s="30"/>
      <c r="O113" s="30">
        <f t="shared" si="6"/>
        <v>29204047.640000001</v>
      </c>
      <c r="P113" s="30">
        <f>SUM('[1]Previous FY Totals'!C105+'[1]Previous FY Totals'!D105+'[1]Previous FY Totals'!E105+'[1]FY 10 11 (July 10 - June 11)'!O113)</f>
        <v>93864596.140000015</v>
      </c>
      <c r="Q113" s="61"/>
      <c r="R113" s="55"/>
      <c r="S113" s="55"/>
    </row>
    <row r="114" spans="1:19" ht="13.5" x14ac:dyDescent="0.25">
      <c r="A114" s="35" t="s">
        <v>89</v>
      </c>
      <c r="B114" s="30">
        <v>313.19498986308582</v>
      </c>
      <c r="C114" s="54">
        <v>283.62982308362263</v>
      </c>
      <c r="D114" s="30">
        <v>265.57089326369373</v>
      </c>
      <c r="E114" s="30">
        <v>269.03387459661218</v>
      </c>
      <c r="F114" s="30">
        <v>250.04229567968255</v>
      </c>
      <c r="G114" s="54">
        <v>239.79297067330759</v>
      </c>
      <c r="H114" s="54">
        <v>239.2413332381237</v>
      </c>
      <c r="I114" s="54">
        <v>298.46245949015832</v>
      </c>
      <c r="J114" s="30">
        <v>295.2135156902674</v>
      </c>
      <c r="K114" s="54">
        <v>302.3617282784673</v>
      </c>
      <c r="L114" s="30">
        <v>282.42884685368711</v>
      </c>
      <c r="M114" s="30">
        <v>270.46809485791607</v>
      </c>
      <c r="N114" s="30"/>
      <c r="O114" s="30"/>
      <c r="P114" s="30"/>
      <c r="R114" s="55"/>
      <c r="S114" s="55"/>
    </row>
    <row r="115" spans="1:19" ht="15.75" x14ac:dyDescent="0.25">
      <c r="A115" s="35" t="s">
        <v>96</v>
      </c>
      <c r="B115" s="56">
        <v>2450.3225806451615</v>
      </c>
      <c r="C115" s="56">
        <v>2481.5806451612902</v>
      </c>
      <c r="D115" s="56">
        <v>2489</v>
      </c>
      <c r="E115" s="56">
        <v>2489</v>
      </c>
      <c r="F115" s="42">
        <v>2486.6999999999998</v>
      </c>
      <c r="G115" s="56">
        <v>2487</v>
      </c>
      <c r="H115" s="56">
        <v>2484.6129032258063</v>
      </c>
      <c r="I115" s="56">
        <v>2483.9642857142858</v>
      </c>
      <c r="J115" s="42">
        <v>2471.2258064516127</v>
      </c>
      <c r="K115" s="56">
        <v>2470.6666666666665</v>
      </c>
      <c r="L115" s="42">
        <v>2464.2258064516127</v>
      </c>
      <c r="M115" s="42">
        <v>2463.3333333333335</v>
      </c>
      <c r="N115" s="30"/>
      <c r="O115" s="30"/>
      <c r="P115" s="30"/>
    </row>
    <row r="116" spans="1:19" ht="15.75" x14ac:dyDescent="0.25">
      <c r="A116" s="35" t="s">
        <v>97</v>
      </c>
      <c r="B116" s="57">
        <v>0.12937240814432638</v>
      </c>
      <c r="C116" s="57">
        <v>7.1382109683685302E-2</v>
      </c>
      <c r="D116" s="57">
        <v>4.4853007469458861E-2</v>
      </c>
      <c r="E116" s="57">
        <v>1.8189117029077329E-2</v>
      </c>
      <c r="F116" s="57">
        <v>9.2897422970272814E-4</v>
      </c>
      <c r="G116" s="58">
        <v>5.6766991767221997E-2</v>
      </c>
      <c r="H116" s="58">
        <v>-0.14379552671236706</v>
      </c>
      <c r="I116" s="58">
        <v>6.469174949155887E-2</v>
      </c>
      <c r="J116" s="57">
        <v>-1.5940710302038918E-2</v>
      </c>
      <c r="K116" s="57">
        <v>-3.5794925377002906E-3</v>
      </c>
      <c r="L116" s="57">
        <v>-6.1238201302954653E-2</v>
      </c>
      <c r="M116" s="57">
        <v>-2.9261810584621184E-2</v>
      </c>
      <c r="N116" s="30"/>
      <c r="O116" s="57">
        <v>8.5883967174391618E-3</v>
      </c>
      <c r="P116" s="30"/>
    </row>
    <row r="117" spans="1:19" ht="13.5" x14ac:dyDescent="0.25">
      <c r="A117" s="35"/>
      <c r="B117" s="56"/>
      <c r="C117" s="56"/>
      <c r="D117" s="56"/>
      <c r="E117" s="54"/>
      <c r="F117" s="54"/>
      <c r="G117" s="54"/>
      <c r="H117" s="54"/>
      <c r="I117" s="57"/>
      <c r="J117" s="57"/>
      <c r="K117" s="57"/>
      <c r="L117" s="42"/>
      <c r="M117" s="42"/>
      <c r="N117" s="30"/>
      <c r="O117" s="54"/>
      <c r="P117" s="30"/>
    </row>
    <row r="118" spans="1:19" ht="13.5" x14ac:dyDescent="0.25">
      <c r="A118" s="35"/>
      <c r="B118" s="56"/>
      <c r="C118" s="56"/>
      <c r="D118" s="56"/>
      <c r="E118" s="54"/>
      <c r="F118" s="54"/>
      <c r="G118" s="54"/>
      <c r="H118" s="54"/>
      <c r="I118" s="57"/>
      <c r="J118" s="57"/>
      <c r="K118" s="57"/>
      <c r="L118" s="42"/>
      <c r="M118" s="42"/>
      <c r="N118" s="30"/>
      <c r="O118" s="54"/>
      <c r="P118" s="30"/>
    </row>
    <row r="119" spans="1:19" ht="15" x14ac:dyDescent="0.3">
      <c r="A119" s="44" t="s">
        <v>100</v>
      </c>
      <c r="B119" s="56"/>
      <c r="C119" s="56"/>
      <c r="D119" s="30"/>
      <c r="E119" s="54"/>
      <c r="F119" s="54"/>
      <c r="G119" s="54"/>
      <c r="H119" s="54"/>
      <c r="I119" s="57"/>
      <c r="J119" s="57"/>
      <c r="K119" s="57"/>
      <c r="L119" s="42"/>
      <c r="M119" s="42"/>
      <c r="N119" s="30"/>
      <c r="O119" s="54"/>
      <c r="P119" s="30"/>
    </row>
    <row r="120" spans="1:19" ht="13.5" x14ac:dyDescent="0.25">
      <c r="A120" s="35" t="s">
        <v>1</v>
      </c>
      <c r="B120" s="30">
        <v>348152026.80000007</v>
      </c>
      <c r="C120" s="30">
        <v>315831654.81000006</v>
      </c>
      <c r="D120" s="30">
        <v>294902186.90999997</v>
      </c>
      <c r="E120" s="54">
        <v>298502695.97000003</v>
      </c>
      <c r="F120" s="54">
        <v>280890408.81</v>
      </c>
      <c r="G120" s="30">
        <v>283836827.00000006</v>
      </c>
      <c r="H120" s="30">
        <v>275142001.8900001</v>
      </c>
      <c r="I120" s="30">
        <v>301959701.92999995</v>
      </c>
      <c r="J120" s="30">
        <v>329517050.20000005</v>
      </c>
      <c r="K120" s="30">
        <v>329314960.25999999</v>
      </c>
      <c r="L120" s="30">
        <v>322713016.77000004</v>
      </c>
      <c r="M120" s="30">
        <v>323399714.25</v>
      </c>
      <c r="N120" s="30"/>
      <c r="O120" s="30">
        <f t="shared" ref="O120:O129" si="7">SUM(B120:M120)</f>
        <v>3704162245.6000009</v>
      </c>
      <c r="P120" s="30">
        <f>SUM('[1]Previous FY Totals'!D111+'[1]Previous FY Totals'!E111+'[1]FY 10 11 (July 10 - June 11)'!O120)</f>
        <v>7681397878.5400009</v>
      </c>
      <c r="Q120" s="61"/>
      <c r="R120" s="55"/>
      <c r="S120" s="55"/>
    </row>
    <row r="121" spans="1:19" ht="13.5" x14ac:dyDescent="0.25">
      <c r="A121" s="35" t="s">
        <v>2</v>
      </c>
      <c r="B121" s="30">
        <v>314943238.25999999</v>
      </c>
      <c r="C121" s="30">
        <v>285055929.83000004</v>
      </c>
      <c r="D121" s="30">
        <v>266162130.92000002</v>
      </c>
      <c r="E121" s="54">
        <v>268953983.60000002</v>
      </c>
      <c r="F121" s="54">
        <v>253128234.21000001</v>
      </c>
      <c r="G121" s="30">
        <v>255977447.75000003</v>
      </c>
      <c r="H121" s="30">
        <v>247891696.97999993</v>
      </c>
      <c r="I121" s="30">
        <v>271933356.75000006</v>
      </c>
      <c r="J121" s="30">
        <v>296754714.72000003</v>
      </c>
      <c r="K121" s="30">
        <v>296550395.78000003</v>
      </c>
      <c r="L121" s="30">
        <v>291059989.45999998</v>
      </c>
      <c r="M121" s="30">
        <v>291643351.75</v>
      </c>
      <c r="N121" s="30"/>
      <c r="O121" s="30">
        <f t="shared" si="7"/>
        <v>3340054470.0100007</v>
      </c>
      <c r="P121" s="30">
        <f>SUM('[1]Previous FY Totals'!D112+'[1]Previous FY Totals'!E112+'[1]FY 10 11 (July 10 - June 11)'!O121)</f>
        <v>6974277335.3600006</v>
      </c>
      <c r="Q121" s="61"/>
      <c r="R121" s="55"/>
      <c r="S121" s="55"/>
    </row>
    <row r="122" spans="1:19" ht="15.75" x14ac:dyDescent="0.25">
      <c r="A122" s="35" t="s">
        <v>90</v>
      </c>
      <c r="B122" s="30">
        <v>8710314.1599999983</v>
      </c>
      <c r="C122" s="30">
        <v>8315428.75</v>
      </c>
      <c r="D122" s="30">
        <v>7954321.3499999996</v>
      </c>
      <c r="E122" s="54">
        <v>7782199.7999999998</v>
      </c>
      <c r="F122" s="54">
        <v>7493623.1999999993</v>
      </c>
      <c r="G122" s="30">
        <v>7134819.1999999993</v>
      </c>
      <c r="H122" s="30">
        <v>7445281.5</v>
      </c>
      <c r="I122" s="30">
        <v>8367701.2500000009</v>
      </c>
      <c r="J122" s="30">
        <v>9169990.3999999985</v>
      </c>
      <c r="K122" s="30">
        <v>9057983.5</v>
      </c>
      <c r="L122" s="30">
        <v>9099323.9600000009</v>
      </c>
      <c r="M122" s="30">
        <v>9508131.0399999991</v>
      </c>
      <c r="N122" s="30"/>
      <c r="O122" s="30">
        <f t="shared" si="7"/>
        <v>100039118.10999998</v>
      </c>
      <c r="P122" s="30">
        <f>SUM('[1]Previous FY Totals'!D113+'[1]Previous FY Totals'!E113+'[1]FY 10 11 (July 10 - June 11)'!O122)</f>
        <v>172552307.88999999</v>
      </c>
      <c r="Q122" s="61"/>
      <c r="R122" s="55"/>
      <c r="S122" s="55"/>
    </row>
    <row r="123" spans="1:19" ht="15.75" x14ac:dyDescent="0.25">
      <c r="A123" s="35" t="s">
        <v>91</v>
      </c>
      <c r="B123" s="30">
        <v>0</v>
      </c>
      <c r="C123" s="30">
        <v>0</v>
      </c>
      <c r="D123" s="30">
        <v>0</v>
      </c>
      <c r="E123" s="54">
        <v>0</v>
      </c>
      <c r="F123" s="54">
        <v>0</v>
      </c>
      <c r="G123" s="30">
        <v>0</v>
      </c>
      <c r="H123" s="30">
        <v>0</v>
      </c>
      <c r="I123" s="30">
        <v>0</v>
      </c>
      <c r="J123" s="30">
        <v>0</v>
      </c>
      <c r="K123" s="30">
        <v>0</v>
      </c>
      <c r="L123" s="30">
        <v>0</v>
      </c>
      <c r="M123" s="30">
        <v>0</v>
      </c>
      <c r="N123" s="30"/>
      <c r="O123" s="30">
        <f t="shared" si="7"/>
        <v>0</v>
      </c>
      <c r="P123" s="30">
        <f>SUM('[1]Previous FY Totals'!D114+'[1]Previous FY Totals'!E114+'[1]FY 10 11 (July 10 - June 11)'!O123)</f>
        <v>0</v>
      </c>
      <c r="Q123" s="61"/>
      <c r="R123" s="55"/>
      <c r="S123" s="55"/>
    </row>
    <row r="124" spans="1:19" ht="15.75" x14ac:dyDescent="0.25">
      <c r="A124" s="35" t="s">
        <v>92</v>
      </c>
      <c r="B124" s="30">
        <v>0</v>
      </c>
      <c r="C124" s="30">
        <v>0</v>
      </c>
      <c r="D124" s="30">
        <v>0</v>
      </c>
      <c r="E124" s="54">
        <v>0</v>
      </c>
      <c r="F124" s="54">
        <v>0</v>
      </c>
      <c r="G124" s="30">
        <v>0</v>
      </c>
      <c r="H124" s="30">
        <v>0</v>
      </c>
      <c r="I124" s="30">
        <v>0</v>
      </c>
      <c r="J124" s="30">
        <v>0</v>
      </c>
      <c r="K124" s="30">
        <v>0</v>
      </c>
      <c r="L124" s="30">
        <v>0</v>
      </c>
      <c r="M124" s="30">
        <v>0</v>
      </c>
      <c r="N124" s="30"/>
      <c r="O124" s="30">
        <f t="shared" si="7"/>
        <v>0</v>
      </c>
      <c r="P124" s="30">
        <f>SUM('[1]Previous FY Totals'!D115+'[1]Previous FY Totals'!E115+'[1]FY 10 11 (July 10 - June 11)'!O124)</f>
        <v>20</v>
      </c>
      <c r="Q124" s="61"/>
      <c r="R124" s="55"/>
      <c r="S124" s="55"/>
    </row>
    <row r="125" spans="1:19" ht="13.5" x14ac:dyDescent="0.25">
      <c r="A125" s="35" t="s">
        <v>31</v>
      </c>
      <c r="B125" s="30">
        <v>24498474.380000003</v>
      </c>
      <c r="C125" s="30">
        <v>22460296.229999989</v>
      </c>
      <c r="D125" s="30">
        <v>20785734.640000001</v>
      </c>
      <c r="E125" s="54">
        <v>21766512.569999993</v>
      </c>
      <c r="F125" s="54">
        <v>20268551.400000002</v>
      </c>
      <c r="G125" s="30">
        <v>20724560.049999997</v>
      </c>
      <c r="H125" s="30">
        <v>19805023.41</v>
      </c>
      <c r="I125" s="30">
        <v>21658643.930000007</v>
      </c>
      <c r="J125" s="30">
        <v>23592345.080000002</v>
      </c>
      <c r="K125" s="30">
        <v>23706580.980000004</v>
      </c>
      <c r="L125" s="30">
        <v>22553703.350000001</v>
      </c>
      <c r="M125" s="30">
        <v>22248231.460000001</v>
      </c>
      <c r="N125" s="30"/>
      <c r="O125" s="30">
        <f t="shared" si="7"/>
        <v>264068657.48000002</v>
      </c>
      <c r="P125" s="30">
        <f>SUM('[1]Previous FY Totals'!D116+'[1]Previous FY Totals'!E116+'[1]FY 10 11 (July 10 - June 11)'!O125)</f>
        <v>534568255.29000002</v>
      </c>
      <c r="Q125" s="61"/>
      <c r="R125" s="55"/>
      <c r="S125" s="55"/>
    </row>
    <row r="126" spans="1:19" ht="13.5" x14ac:dyDescent="0.25">
      <c r="A126" s="35" t="s">
        <v>85</v>
      </c>
      <c r="B126" s="30">
        <v>8329481.3100000005</v>
      </c>
      <c r="C126" s="30">
        <v>7636500.6999999983</v>
      </c>
      <c r="D126" s="30">
        <v>7067149.7699999986</v>
      </c>
      <c r="E126" s="54">
        <v>7400614.2999999998</v>
      </c>
      <c r="F126" s="54">
        <v>6891307.4899999993</v>
      </c>
      <c r="G126" s="30">
        <v>7046350.4299999997</v>
      </c>
      <c r="H126" s="30">
        <v>6733707.9299999997</v>
      </c>
      <c r="I126" s="30">
        <v>7363938.9400000013</v>
      </c>
      <c r="J126" s="30">
        <v>8021397.3200000003</v>
      </c>
      <c r="K126" s="30">
        <v>8060237.5399999991</v>
      </c>
      <c r="L126" s="30">
        <v>7668259.1399999997</v>
      </c>
      <c r="M126" s="30">
        <v>7564398.6999999993</v>
      </c>
      <c r="N126" s="30"/>
      <c r="O126" s="30">
        <f t="shared" si="7"/>
        <v>89783343.570000008</v>
      </c>
      <c r="P126" s="30">
        <f>SUM('[1]Previous FY Totals'!D117+'[1]Previous FY Totals'!E117+'[1]FY 10 11 (July 10 - June 11)'!O126)</f>
        <v>181753206.84999999</v>
      </c>
      <c r="Q126" s="61"/>
      <c r="R126" s="55"/>
      <c r="S126" s="55"/>
    </row>
    <row r="127" spans="1:19" ht="15.75" x14ac:dyDescent="0.25">
      <c r="A127" s="35" t="s">
        <v>93</v>
      </c>
      <c r="B127" s="30">
        <v>979938.97</v>
      </c>
      <c r="C127" s="30">
        <v>898411.86</v>
      </c>
      <c r="D127" s="30">
        <v>831429.38</v>
      </c>
      <c r="E127" s="54">
        <v>870660.5</v>
      </c>
      <c r="F127" s="54">
        <v>810742.06</v>
      </c>
      <c r="G127" s="30">
        <v>828982.38</v>
      </c>
      <c r="H127" s="30">
        <v>792200.95</v>
      </c>
      <c r="I127" s="30">
        <v>866345.79</v>
      </c>
      <c r="J127" s="30">
        <v>943693.82</v>
      </c>
      <c r="K127" s="30">
        <v>948263.26</v>
      </c>
      <c r="L127" s="30">
        <v>902148.1399999999</v>
      </c>
      <c r="M127" s="30">
        <v>889929.27</v>
      </c>
      <c r="N127" s="30"/>
      <c r="O127" s="30">
        <f t="shared" si="7"/>
        <v>10562746.380000001</v>
      </c>
      <c r="P127" s="30">
        <f>SUM('[1]Previous FY Totals'!D118+'[1]Previous FY Totals'!E118+'[1]FY 10 11 (July 10 - June 11)'!O127)</f>
        <v>21382730.380000003</v>
      </c>
      <c r="Q127" s="61"/>
      <c r="R127" s="55"/>
      <c r="S127" s="55"/>
    </row>
    <row r="128" spans="1:19" ht="15.75" x14ac:dyDescent="0.25">
      <c r="A128" s="35" t="s">
        <v>94</v>
      </c>
      <c r="B128" s="30">
        <v>1224923.73</v>
      </c>
      <c r="C128" s="30">
        <v>1123014.82</v>
      </c>
      <c r="D128" s="30">
        <v>1039286.75</v>
      </c>
      <c r="E128" s="54">
        <v>1088325.6200000001</v>
      </c>
      <c r="F128" s="54">
        <v>1013427.57</v>
      </c>
      <c r="G128" s="30">
        <v>1036228.03</v>
      </c>
      <c r="H128" s="30">
        <v>990251.14</v>
      </c>
      <c r="I128" s="30">
        <v>1082932.2</v>
      </c>
      <c r="J128" s="30">
        <v>1179617.26</v>
      </c>
      <c r="K128" s="30">
        <v>1185329.07</v>
      </c>
      <c r="L128" s="30">
        <v>1127685.1899999997</v>
      </c>
      <c r="M128" s="30">
        <v>1112411.56</v>
      </c>
      <c r="N128" s="30"/>
      <c r="O128" s="30">
        <f t="shared" si="7"/>
        <v>13203432.939999999</v>
      </c>
      <c r="P128" s="30">
        <f>SUM('[1]Previous FY Totals'!D119+'[1]Previous FY Totals'!E119+'[1]FY 10 11 (July 10 - June 11)'!O128)</f>
        <v>26728412.870000001</v>
      </c>
      <c r="Q128" s="61"/>
      <c r="R128" s="55"/>
      <c r="S128" s="55"/>
    </row>
    <row r="129" spans="1:19" ht="15.75" x14ac:dyDescent="0.25">
      <c r="A129" s="35" t="s">
        <v>95</v>
      </c>
      <c r="B129" s="30">
        <v>2939816.95</v>
      </c>
      <c r="C129" s="30">
        <v>2690896.02</v>
      </c>
      <c r="D129" s="30">
        <v>2460793.4900000002</v>
      </c>
      <c r="E129" s="54">
        <v>2538882.4</v>
      </c>
      <c r="F129" s="54">
        <v>2369128.37</v>
      </c>
      <c r="G129" s="30">
        <v>2426129.02</v>
      </c>
      <c r="H129" s="30">
        <v>2311776.5099999998</v>
      </c>
      <c r="I129" s="30">
        <v>2516132.79</v>
      </c>
      <c r="J129" s="30">
        <v>2743679.8</v>
      </c>
      <c r="K129" s="30">
        <v>2739280.27</v>
      </c>
      <c r="L129" s="30">
        <v>2576266.0500000007</v>
      </c>
      <c r="M129" s="30">
        <v>2532725.8600000003</v>
      </c>
      <c r="N129" s="30"/>
      <c r="O129" s="30">
        <f t="shared" si="7"/>
        <v>30845507.529999997</v>
      </c>
      <c r="P129" s="30">
        <f>SUM('[1]Previous FY Totals'!D120+'[1]Previous FY Totals'!E120+'[1]FY 10 11 (July 10 - June 11)'!O129)</f>
        <v>63296264.75</v>
      </c>
      <c r="R129" s="55"/>
      <c r="S129" s="55"/>
    </row>
    <row r="130" spans="1:19" ht="13.5" x14ac:dyDescent="0.25">
      <c r="A130" s="35" t="s">
        <v>89</v>
      </c>
      <c r="B130" s="54">
        <v>260.77742463595337</v>
      </c>
      <c r="C130" s="54">
        <v>238.93932159574453</v>
      </c>
      <c r="D130" s="54">
        <v>228.64833995181891</v>
      </c>
      <c r="E130" s="54">
        <v>231.53893892009182</v>
      </c>
      <c r="F130" s="54">
        <v>223.63570703504283</v>
      </c>
      <c r="G130" s="54">
        <v>221.14217476204701</v>
      </c>
      <c r="H130" s="54">
        <v>211.26710413466463</v>
      </c>
      <c r="I130" s="54">
        <v>255.77651727721494</v>
      </c>
      <c r="J130" s="54">
        <v>253.33517755323379</v>
      </c>
      <c r="K130" s="54">
        <v>261.2612105048546</v>
      </c>
      <c r="L130" s="30">
        <v>240.51382967378672</v>
      </c>
      <c r="M130" s="30">
        <v>245.24064660493829</v>
      </c>
      <c r="N130" s="30"/>
      <c r="O130" s="54"/>
      <c r="P130" s="30"/>
      <c r="R130" s="55"/>
      <c r="S130" s="55"/>
    </row>
    <row r="131" spans="1:19" ht="15.75" x14ac:dyDescent="0.25">
      <c r="A131" s="35" t="s">
        <v>96</v>
      </c>
      <c r="B131" s="56">
        <v>3030.4516129032259</v>
      </c>
      <c r="C131" s="56">
        <v>3032.2580645161293</v>
      </c>
      <c r="D131" s="56">
        <v>3030.2333333333331</v>
      </c>
      <c r="E131" s="56">
        <v>3032.516129032258</v>
      </c>
      <c r="F131" s="56">
        <v>3021.0666666666666</v>
      </c>
      <c r="G131" s="56">
        <v>3023.0967741935483</v>
      </c>
      <c r="H131" s="56">
        <v>3024</v>
      </c>
      <c r="I131" s="56">
        <v>3024.2142857142858</v>
      </c>
      <c r="J131" s="56">
        <v>3004.0967741935483</v>
      </c>
      <c r="K131" s="56">
        <v>3024.6333333333332</v>
      </c>
      <c r="L131" s="42">
        <v>3024.9354838709678</v>
      </c>
      <c r="M131" s="42">
        <v>3024</v>
      </c>
      <c r="N131" s="30"/>
      <c r="O131" s="54"/>
      <c r="P131" s="30"/>
    </row>
    <row r="132" spans="1:19" ht="15.75" x14ac:dyDescent="0.25">
      <c r="A132" s="35" t="s">
        <v>97</v>
      </c>
      <c r="B132" s="57">
        <v>0.24916682548135083</v>
      </c>
      <c r="C132" s="57">
        <v>0.10993647661339589</v>
      </c>
      <c r="D132" s="57">
        <v>0.12657243242205252</v>
      </c>
      <c r="E132" s="57">
        <v>0.17354954140045997</v>
      </c>
      <c r="F132" s="57">
        <v>0.13071121870489155</v>
      </c>
      <c r="G132" s="57">
        <v>0.20681890635633748</v>
      </c>
      <c r="H132" s="57">
        <v>-7.0103380431366658E-2</v>
      </c>
      <c r="I132" s="58">
        <v>0.10006077418900738</v>
      </c>
      <c r="J132" s="57">
        <v>5.8470332678819847E-2</v>
      </c>
      <c r="K132" s="57">
        <v>9.7731217018870442E-2</v>
      </c>
      <c r="L132" s="57">
        <v>-2.1946817690367659E-2</v>
      </c>
      <c r="M132" s="57">
        <v>9.5962031186502816E-2</v>
      </c>
      <c r="N132" s="30"/>
      <c r="O132" s="57">
        <v>9.9481521823954422E-2</v>
      </c>
      <c r="P132" s="30"/>
    </row>
    <row r="133" spans="1:19" ht="13.5" x14ac:dyDescent="0.25">
      <c r="A133" s="35"/>
      <c r="B133" s="56"/>
      <c r="C133" s="56"/>
      <c r="D133" s="56"/>
      <c r="E133" s="54"/>
      <c r="F133" s="54"/>
      <c r="G133" s="54"/>
      <c r="H133" s="54"/>
      <c r="I133" s="57"/>
      <c r="J133" s="57"/>
      <c r="K133" s="57"/>
      <c r="L133" s="65"/>
      <c r="M133" s="65"/>
      <c r="N133" s="30"/>
      <c r="O133" s="54"/>
      <c r="P133" s="30"/>
    </row>
    <row r="134" spans="1:19" ht="13.5" x14ac:dyDescent="0.25">
      <c r="A134" s="35"/>
      <c r="B134" s="56"/>
      <c r="C134" s="56"/>
      <c r="D134" s="56"/>
      <c r="E134" s="54"/>
      <c r="F134" s="54"/>
      <c r="G134" s="54"/>
      <c r="H134" s="54"/>
      <c r="I134" s="57"/>
      <c r="J134" s="57"/>
      <c r="K134" s="57"/>
      <c r="L134" s="30"/>
      <c r="M134" s="65"/>
      <c r="N134" s="30"/>
      <c r="O134" s="54"/>
      <c r="P134" s="30"/>
    </row>
    <row r="135" spans="1:19" ht="15" x14ac:dyDescent="0.3">
      <c r="A135" s="44" t="s">
        <v>101</v>
      </c>
      <c r="B135" s="56"/>
      <c r="C135" s="56"/>
      <c r="D135" s="56"/>
      <c r="E135" s="54"/>
      <c r="F135" s="54"/>
      <c r="G135" s="54"/>
      <c r="H135" s="54"/>
      <c r="I135" s="57"/>
      <c r="J135" s="57"/>
      <c r="K135" s="57"/>
      <c r="L135" s="30"/>
      <c r="M135" s="65"/>
      <c r="N135" s="30"/>
      <c r="O135" s="54"/>
      <c r="P135" s="30"/>
    </row>
    <row r="136" spans="1:19" ht="13.5" x14ac:dyDescent="0.25">
      <c r="A136" s="35" t="s">
        <v>1</v>
      </c>
      <c r="B136" s="30">
        <v>293932804.05999994</v>
      </c>
      <c r="C136" s="30">
        <v>267448848.42999998</v>
      </c>
      <c r="D136" s="30">
        <v>252546316.25000003</v>
      </c>
      <c r="E136" s="54">
        <v>266039681.69999996</v>
      </c>
      <c r="F136" s="54">
        <v>240801123.69</v>
      </c>
      <c r="G136" s="30">
        <v>242219799.64000005</v>
      </c>
      <c r="H136" s="30">
        <v>248772997.5</v>
      </c>
      <c r="I136" s="30">
        <v>267363823.85999995</v>
      </c>
      <c r="J136" s="30">
        <v>289695905.15999997</v>
      </c>
      <c r="K136" s="30">
        <v>298414751.78000009</v>
      </c>
      <c r="L136" s="30">
        <v>289375243.45000005</v>
      </c>
      <c r="M136" s="30">
        <v>268500493.08000004</v>
      </c>
      <c r="N136" s="30"/>
      <c r="O136" s="30">
        <f>SUM(B136:M136)</f>
        <v>3225111788.6000004</v>
      </c>
      <c r="P136" s="30">
        <f>SUM('[1]Previous FY Totals'!E126+'[1]FY 10 11 (July 10 - June 11)'!O136)</f>
        <v>5852428283.4400005</v>
      </c>
      <c r="R136" s="30"/>
      <c r="S136" s="30"/>
    </row>
    <row r="137" spans="1:19" ht="13.5" x14ac:dyDescent="0.25">
      <c r="A137" s="35" t="s">
        <v>2</v>
      </c>
      <c r="B137" s="30">
        <v>265820207.90999997</v>
      </c>
      <c r="C137" s="30">
        <v>240959306.28000003</v>
      </c>
      <c r="D137" s="30">
        <v>227763617.63999999</v>
      </c>
      <c r="E137" s="54">
        <v>240215079.54999995</v>
      </c>
      <c r="F137" s="54">
        <v>217078152.29000002</v>
      </c>
      <c r="G137" s="30">
        <v>218578763.55000001</v>
      </c>
      <c r="H137" s="30">
        <v>224330217.77999994</v>
      </c>
      <c r="I137" s="30">
        <v>240015684.46999994</v>
      </c>
      <c r="J137" s="30">
        <v>260019799.72</v>
      </c>
      <c r="K137" s="30">
        <v>267971033.68999994</v>
      </c>
      <c r="L137" s="30">
        <v>259957588.31999996</v>
      </c>
      <c r="M137" s="30">
        <v>241229088.90000001</v>
      </c>
      <c r="N137" s="30"/>
      <c r="O137" s="30">
        <f t="shared" ref="O137:O145" si="8">SUM(B137:M137)</f>
        <v>2903938540.0999999</v>
      </c>
      <c r="P137" s="30">
        <f>SUM('[1]Previous FY Totals'!E127+'[1]FY 10 11 (July 10 - June 11)'!O137)</f>
        <v>5298970507.0299997</v>
      </c>
      <c r="R137" s="30"/>
      <c r="S137" s="30"/>
    </row>
    <row r="138" spans="1:19" ht="15.75" x14ac:dyDescent="0.25">
      <c r="A138" s="35" t="s">
        <v>90</v>
      </c>
      <c r="B138" s="30">
        <v>5634002.6699999981</v>
      </c>
      <c r="C138" s="30">
        <v>5061111.8499999996</v>
      </c>
      <c r="D138" s="30">
        <v>4256135.32</v>
      </c>
      <c r="E138" s="54">
        <v>4512900.51</v>
      </c>
      <c r="F138" s="54">
        <v>3920732.34</v>
      </c>
      <c r="G138" s="30">
        <v>3934849.18</v>
      </c>
      <c r="H138" s="30">
        <v>4269567.97</v>
      </c>
      <c r="I138" s="30">
        <v>4625712.33</v>
      </c>
      <c r="J138" s="30">
        <v>5364429.3</v>
      </c>
      <c r="K138" s="30">
        <v>6275008.2000000002</v>
      </c>
      <c r="L138" s="30">
        <v>5632232.0200000005</v>
      </c>
      <c r="M138" s="30">
        <v>5106539.3499999996</v>
      </c>
      <c r="N138" s="30"/>
      <c r="O138" s="30">
        <f t="shared" si="8"/>
        <v>58593221.039999999</v>
      </c>
      <c r="P138" s="30">
        <f>SUM('[1]Previous FY Totals'!E128+'[1]FY 10 11 (July 10 - June 11)'!O138)</f>
        <v>95419916.780000001</v>
      </c>
      <c r="R138" s="30"/>
      <c r="S138" s="30"/>
    </row>
    <row r="139" spans="1:19" ht="15.75" x14ac:dyDescent="0.25">
      <c r="A139" s="35" t="s">
        <v>91</v>
      </c>
      <c r="B139" s="30">
        <v>0</v>
      </c>
      <c r="C139" s="30">
        <v>0</v>
      </c>
      <c r="D139" s="30">
        <v>0</v>
      </c>
      <c r="E139" s="54">
        <v>0</v>
      </c>
      <c r="F139" s="54">
        <v>0</v>
      </c>
      <c r="G139" s="30">
        <v>0</v>
      </c>
      <c r="H139" s="30">
        <v>0</v>
      </c>
      <c r="I139" s="30">
        <v>0</v>
      </c>
      <c r="J139" s="30">
        <v>0</v>
      </c>
      <c r="K139" s="30">
        <v>0</v>
      </c>
      <c r="L139" s="30">
        <v>0</v>
      </c>
      <c r="M139" s="30">
        <v>0</v>
      </c>
      <c r="N139" s="30"/>
      <c r="O139" s="30">
        <f t="shared" si="8"/>
        <v>0</v>
      </c>
      <c r="P139" s="30">
        <f>SUM('[1]Previous FY Totals'!E129+'[1]FY 10 11 (July 10 - June 11)'!O139)</f>
        <v>0</v>
      </c>
      <c r="R139" s="30"/>
      <c r="S139" s="30"/>
    </row>
    <row r="140" spans="1:19" ht="15.75" x14ac:dyDescent="0.25">
      <c r="A140" s="35" t="s">
        <v>92</v>
      </c>
      <c r="B140" s="30">
        <v>0</v>
      </c>
      <c r="C140" s="30">
        <v>0</v>
      </c>
      <c r="D140" s="30">
        <v>0</v>
      </c>
      <c r="E140" s="54">
        <v>0</v>
      </c>
      <c r="F140" s="54">
        <v>0</v>
      </c>
      <c r="G140" s="30">
        <v>0</v>
      </c>
      <c r="H140" s="30">
        <v>0</v>
      </c>
      <c r="I140" s="30">
        <v>0</v>
      </c>
      <c r="J140" s="30">
        <v>0</v>
      </c>
      <c r="K140" s="30">
        <v>0</v>
      </c>
      <c r="L140" s="30">
        <v>0</v>
      </c>
      <c r="M140" s="30">
        <v>0</v>
      </c>
      <c r="N140" s="30"/>
      <c r="O140" s="30">
        <f t="shared" si="8"/>
        <v>0</v>
      </c>
      <c r="P140" s="30">
        <f>SUM('[1]Previous FY Totals'!E130+'[1]FY 10 11 (July 10 - June 11)'!O140)</f>
        <v>0</v>
      </c>
      <c r="R140" s="30"/>
      <c r="S140" s="30"/>
    </row>
    <row r="141" spans="1:19" ht="13.5" x14ac:dyDescent="0.25">
      <c r="A141" s="35" t="s">
        <v>31</v>
      </c>
      <c r="B141" s="30">
        <v>22478593.48</v>
      </c>
      <c r="C141" s="30">
        <v>21428430.299999993</v>
      </c>
      <c r="D141" s="30">
        <v>20526563.290000003</v>
      </c>
      <c r="E141" s="54">
        <v>21311701.639999997</v>
      </c>
      <c r="F141" s="54">
        <v>19802239.059999999</v>
      </c>
      <c r="G141" s="30">
        <v>19706186.91</v>
      </c>
      <c r="H141" s="30">
        <v>20173211.750000004</v>
      </c>
      <c r="I141" s="30">
        <v>22722427.059999999</v>
      </c>
      <c r="J141" s="30">
        <v>24311676.140000004</v>
      </c>
      <c r="K141" s="30">
        <v>24168709.889999993</v>
      </c>
      <c r="L141" s="30">
        <v>23785423.109999999</v>
      </c>
      <c r="M141" s="30">
        <v>22164864.829999994</v>
      </c>
      <c r="N141" s="30"/>
      <c r="O141" s="30">
        <f t="shared" si="8"/>
        <v>262580027.45999998</v>
      </c>
      <c r="P141" s="30">
        <f>SUM('[1]Previous FY Totals'!E131+'[1]FY 10 11 (July 10 - June 11)'!O141)</f>
        <v>458037859.62999994</v>
      </c>
      <c r="R141" s="30"/>
      <c r="S141" s="30"/>
    </row>
    <row r="142" spans="1:19" ht="13.5" x14ac:dyDescent="0.25">
      <c r="A142" s="35" t="s">
        <v>85</v>
      </c>
      <c r="B142" s="30">
        <v>7642721.7999999989</v>
      </c>
      <c r="C142" s="30">
        <v>7285666.2999999998</v>
      </c>
      <c r="D142" s="30">
        <v>6979031.5199999996</v>
      </c>
      <c r="E142" s="54">
        <v>7245978.5600000015</v>
      </c>
      <c r="F142" s="54">
        <v>6732761.29</v>
      </c>
      <c r="G142" s="30">
        <v>6700103.54</v>
      </c>
      <c r="H142" s="30">
        <v>6858892.0100000007</v>
      </c>
      <c r="I142" s="30">
        <v>7725625.2299999977</v>
      </c>
      <c r="J142" s="30">
        <v>8265969.9199999999</v>
      </c>
      <c r="K142" s="30">
        <v>8217361.3699999992</v>
      </c>
      <c r="L142" s="30">
        <v>8087043.8900000015</v>
      </c>
      <c r="M142" s="30">
        <v>7536054.0300000012</v>
      </c>
      <c r="N142" s="30"/>
      <c r="O142" s="30">
        <f t="shared" si="8"/>
        <v>89277209.459999993</v>
      </c>
      <c r="P142" s="30">
        <f>SUM('[1]Previous FY Totals'!E132+'[1]FY 10 11 (July 10 - June 11)'!O142)</f>
        <v>155732872.38999999</v>
      </c>
      <c r="R142" s="30"/>
      <c r="S142" s="30"/>
    </row>
    <row r="143" spans="1:19" ht="15.75" x14ac:dyDescent="0.25">
      <c r="A143" s="35" t="s">
        <v>93</v>
      </c>
      <c r="B143" s="30">
        <v>899143.73</v>
      </c>
      <c r="C143" s="30">
        <v>857137.21</v>
      </c>
      <c r="D143" s="30">
        <v>821062.57</v>
      </c>
      <c r="E143" s="54">
        <v>852468.06</v>
      </c>
      <c r="F143" s="54">
        <v>792089.55</v>
      </c>
      <c r="G143" s="30">
        <v>788247.47</v>
      </c>
      <c r="H143" s="30">
        <v>806928.48</v>
      </c>
      <c r="I143" s="30">
        <v>908897.08</v>
      </c>
      <c r="J143" s="30">
        <v>972467.02</v>
      </c>
      <c r="K143" s="30">
        <v>966748.39</v>
      </c>
      <c r="L143" s="30">
        <v>951416.90999999992</v>
      </c>
      <c r="M143" s="30">
        <v>886594.58000000007</v>
      </c>
      <c r="N143" s="30"/>
      <c r="O143" s="30">
        <f t="shared" si="8"/>
        <v>10503201.050000001</v>
      </c>
      <c r="P143" s="30">
        <f>SUM('[1]Previous FY Totals'!E133+'[1]FY 10 11 (July 10 - June 11)'!O143)</f>
        <v>18321514.27</v>
      </c>
      <c r="R143" s="30"/>
      <c r="S143" s="30"/>
    </row>
    <row r="144" spans="1:19" ht="15.75" x14ac:dyDescent="0.25">
      <c r="A144" s="35" t="s">
        <v>94</v>
      </c>
      <c r="B144" s="30">
        <v>1123929.69</v>
      </c>
      <c r="C144" s="30">
        <v>1071421.52</v>
      </c>
      <c r="D144" s="30">
        <v>1026328.18</v>
      </c>
      <c r="E144" s="54">
        <v>1065585.1100000001</v>
      </c>
      <c r="F144" s="54">
        <v>990111.96</v>
      </c>
      <c r="G144" s="30">
        <v>985309.36</v>
      </c>
      <c r="H144" s="30">
        <v>1008660.62</v>
      </c>
      <c r="I144" s="30">
        <v>1136121.3799999999</v>
      </c>
      <c r="J144" s="30">
        <v>1215583.82</v>
      </c>
      <c r="K144" s="30">
        <v>1208435.49</v>
      </c>
      <c r="L144" s="30">
        <v>1189271.1499999999</v>
      </c>
      <c r="M144" s="30">
        <v>1108243.27</v>
      </c>
      <c r="N144" s="30"/>
      <c r="O144" s="30">
        <f t="shared" si="8"/>
        <v>13129001.550000001</v>
      </c>
      <c r="P144" s="30">
        <f>SUM('[1]Previous FY Totals'!E134+'[1]FY 10 11 (July 10 - June 11)'!O144)</f>
        <v>22901893.190000001</v>
      </c>
      <c r="R144" s="30"/>
      <c r="S144" s="30"/>
    </row>
    <row r="145" spans="1:19" ht="15.75" x14ac:dyDescent="0.25">
      <c r="A145" s="35" t="s">
        <v>95</v>
      </c>
      <c r="B145" s="30">
        <v>2697431.18</v>
      </c>
      <c r="C145" s="30">
        <v>2568045.7599999998</v>
      </c>
      <c r="D145" s="30">
        <v>2432030.7799999998</v>
      </c>
      <c r="E145" s="54">
        <v>2487543.4700000002</v>
      </c>
      <c r="F145" s="54">
        <v>2323973.06</v>
      </c>
      <c r="G145" s="30">
        <v>2308124</v>
      </c>
      <c r="H145" s="30">
        <v>2362104.94</v>
      </c>
      <c r="I145" s="30">
        <v>2650535.5299999998</v>
      </c>
      <c r="J145" s="30">
        <v>2834513.8</v>
      </c>
      <c r="K145" s="30">
        <v>2798147.89</v>
      </c>
      <c r="L145" s="30">
        <v>2731965.45</v>
      </c>
      <c r="M145" s="30">
        <v>2529040.48</v>
      </c>
      <c r="N145" s="30"/>
      <c r="O145" s="30">
        <f t="shared" si="8"/>
        <v>30723456.340000004</v>
      </c>
      <c r="P145" s="30">
        <f>SUM('[1]Previous FY Totals'!E135+'[1]FY 10 11 (July 10 - June 11)'!O145)</f>
        <v>54168390.609999999</v>
      </c>
      <c r="R145" s="30"/>
      <c r="S145" s="30"/>
    </row>
    <row r="146" spans="1:19" ht="13.5" x14ac:dyDescent="0.25">
      <c r="A146" s="35" t="s">
        <v>89</v>
      </c>
      <c r="B146" s="54">
        <v>258.99682547729606</v>
      </c>
      <c r="C146" s="54">
        <v>239.36496391948339</v>
      </c>
      <c r="D146" s="54">
        <v>232.06705735378912</v>
      </c>
      <c r="E146" s="54">
        <v>232.78502299264886</v>
      </c>
      <c r="F146" s="54">
        <v>223.51418319318245</v>
      </c>
      <c r="G146" s="54">
        <v>215.23408270257875</v>
      </c>
      <c r="H146" s="54">
        <v>221.25814916369626</v>
      </c>
      <c r="I146" s="54">
        <v>280.50301286324469</v>
      </c>
      <c r="J146" s="54">
        <v>265.55046465396714</v>
      </c>
      <c r="K146" s="54">
        <v>272.70450985038246</v>
      </c>
      <c r="L146" s="54">
        <v>259.6718608484901</v>
      </c>
      <c r="M146" s="54">
        <v>250.11131606860747</v>
      </c>
      <c r="N146" s="30"/>
      <c r="O146" s="54"/>
      <c r="P146" s="54"/>
      <c r="R146" s="30"/>
      <c r="S146" s="30"/>
    </row>
    <row r="147" spans="1:19" ht="15.75" x14ac:dyDescent="0.25">
      <c r="A147" s="35" t="s">
        <v>96</v>
      </c>
      <c r="B147" s="56">
        <v>2799.7096774193546</v>
      </c>
      <c r="C147" s="56">
        <v>2887.8064516129034</v>
      </c>
      <c r="D147" s="56">
        <v>2948.3666666666668</v>
      </c>
      <c r="E147" s="56">
        <v>2953.2580645161293</v>
      </c>
      <c r="F147" s="56">
        <v>2953.1666666666665</v>
      </c>
      <c r="G147" s="56">
        <v>2953.4516129032259</v>
      </c>
      <c r="H147" s="56">
        <v>2941.1290322580644</v>
      </c>
      <c r="I147" s="56">
        <v>2893.0714285714284</v>
      </c>
      <c r="J147" s="56">
        <v>2953.2903225806454</v>
      </c>
      <c r="K147" s="56">
        <v>2954.2</v>
      </c>
      <c r="L147" s="56">
        <v>2954.7741935483873</v>
      </c>
      <c r="M147" s="56">
        <v>2954</v>
      </c>
      <c r="N147" s="30"/>
      <c r="O147" s="56"/>
      <c r="P147" s="56"/>
    </row>
    <row r="148" spans="1:19" ht="15.75" x14ac:dyDescent="0.25">
      <c r="A148" s="35" t="s">
        <v>97</v>
      </c>
      <c r="B148" s="56" t="s">
        <v>99</v>
      </c>
      <c r="C148" s="57">
        <v>0.32561521765119927</v>
      </c>
      <c r="D148" s="57">
        <v>0.31651600541325298</v>
      </c>
      <c r="E148" s="57">
        <v>0.33183544160340084</v>
      </c>
      <c r="F148" s="57">
        <v>0.25214788621325313</v>
      </c>
      <c r="G148" s="57">
        <v>0.29837823936285979</v>
      </c>
      <c r="H148" s="57">
        <v>0.12536488198174989</v>
      </c>
      <c r="I148" s="58">
        <v>0.32171478526645036</v>
      </c>
      <c r="J148" s="57">
        <v>0.12487954063597706</v>
      </c>
      <c r="K148" s="57">
        <v>0.18244678281268145</v>
      </c>
      <c r="L148" s="57">
        <v>0.16582449317114389</v>
      </c>
      <c r="M148" s="57">
        <v>0.15831779285807279</v>
      </c>
      <c r="N148" s="30"/>
      <c r="O148" s="57" t="s">
        <v>99</v>
      </c>
      <c r="P148" s="57"/>
    </row>
    <row r="149" spans="1:19" ht="13.5" x14ac:dyDescent="0.25">
      <c r="A149" s="35"/>
      <c r="B149" s="56"/>
      <c r="C149" s="56"/>
      <c r="D149" s="56"/>
      <c r="E149" s="54"/>
      <c r="F149" s="54"/>
      <c r="G149" s="54"/>
      <c r="H149" s="54"/>
      <c r="I149" s="57"/>
      <c r="J149" s="57"/>
      <c r="K149" s="57"/>
      <c r="L149" s="65"/>
      <c r="M149" s="57"/>
      <c r="N149" s="30"/>
      <c r="O149" s="57"/>
      <c r="P149" s="57"/>
    </row>
    <row r="150" spans="1:19" ht="13.5" x14ac:dyDescent="0.25">
      <c r="A150" s="35"/>
      <c r="B150" s="56"/>
      <c r="C150" s="56"/>
      <c r="D150" s="56"/>
      <c r="E150" s="54"/>
      <c r="F150" s="54"/>
      <c r="G150" s="54"/>
      <c r="H150" s="54"/>
      <c r="I150" s="57"/>
      <c r="J150" s="57"/>
      <c r="K150" s="57"/>
      <c r="L150" s="65"/>
      <c r="M150" s="65"/>
      <c r="N150" s="30"/>
      <c r="P150" s="30"/>
    </row>
    <row r="151" spans="1:19" ht="15" x14ac:dyDescent="0.3">
      <c r="A151" s="44" t="s">
        <v>124</v>
      </c>
      <c r="B151" s="40"/>
      <c r="C151" s="40"/>
      <c r="D151" s="30"/>
      <c r="E151" s="30"/>
      <c r="F151" s="30"/>
      <c r="G151" s="30"/>
      <c r="H151" s="30"/>
      <c r="I151" s="30"/>
      <c r="J151" s="30"/>
      <c r="K151" s="30"/>
      <c r="L151" s="30"/>
      <c r="M151" s="65"/>
      <c r="N151" s="30"/>
      <c r="O151" s="54"/>
      <c r="P151" s="30"/>
    </row>
    <row r="152" spans="1:19" ht="13.5" x14ac:dyDescent="0.25">
      <c r="A152" s="35" t="s">
        <v>1</v>
      </c>
      <c r="B152" s="30"/>
      <c r="C152" s="30"/>
      <c r="D152" s="30">
        <v>45541355.620000005</v>
      </c>
      <c r="E152" s="30">
        <v>137375486.25000003</v>
      </c>
      <c r="F152" s="30">
        <v>119714214.92000002</v>
      </c>
      <c r="G152" s="30">
        <v>112811951.98</v>
      </c>
      <c r="H152" s="30">
        <v>116052457.79999997</v>
      </c>
      <c r="I152" s="30">
        <v>153589295.75999996</v>
      </c>
      <c r="J152" s="30">
        <v>175166260.35000002</v>
      </c>
      <c r="K152" s="30">
        <v>171736482.95000002</v>
      </c>
      <c r="L152" s="30">
        <v>179006789.84</v>
      </c>
      <c r="M152" s="30">
        <v>160360865.38</v>
      </c>
      <c r="N152" s="30"/>
      <c r="O152" s="30">
        <f>SUM(B152:M152)</f>
        <v>1371355160.8499999</v>
      </c>
      <c r="P152" s="30">
        <f>SUM(O152)</f>
        <v>1371355160.8499999</v>
      </c>
      <c r="R152" s="30"/>
      <c r="S152" s="30"/>
    </row>
    <row r="153" spans="1:19" ht="13.5" x14ac:dyDescent="0.25">
      <c r="A153" s="35" t="s">
        <v>2</v>
      </c>
      <c r="B153" s="30"/>
      <c r="C153" s="30"/>
      <c r="D153" s="30">
        <v>40835574.329999998</v>
      </c>
      <c r="E153" s="30">
        <v>123378562.72999999</v>
      </c>
      <c r="F153" s="30">
        <v>107814826.90000002</v>
      </c>
      <c r="G153" s="30">
        <v>101499453.02999999</v>
      </c>
      <c r="H153" s="30">
        <v>104443849.48999999</v>
      </c>
      <c r="I153" s="30">
        <v>138107179.41</v>
      </c>
      <c r="J153" s="30">
        <v>157412951.63999996</v>
      </c>
      <c r="K153" s="30">
        <v>154218861.27000004</v>
      </c>
      <c r="L153" s="30">
        <v>160872360.72000003</v>
      </c>
      <c r="M153" s="30">
        <v>143825122.77000001</v>
      </c>
      <c r="N153" s="30"/>
      <c r="O153" s="30">
        <f t="shared" ref="O153:O161" si="9">SUM(B153:M153)</f>
        <v>1232408742.29</v>
      </c>
      <c r="P153" s="30">
        <f t="shared" ref="P153:P161" si="10">SUM(O153)</f>
        <v>1232408742.29</v>
      </c>
      <c r="R153" s="30"/>
      <c r="S153" s="30"/>
    </row>
    <row r="154" spans="1:19" ht="15.75" x14ac:dyDescent="0.25">
      <c r="A154" s="35" t="s">
        <v>90</v>
      </c>
      <c r="B154" s="30"/>
      <c r="C154" s="30"/>
      <c r="D154" s="30">
        <v>1</v>
      </c>
      <c r="E154" s="30">
        <v>1180416.67</v>
      </c>
      <c r="F154" s="30">
        <v>1976622.13</v>
      </c>
      <c r="G154" s="30">
        <v>1681248.23</v>
      </c>
      <c r="H154" s="30">
        <v>1512935.64</v>
      </c>
      <c r="I154" s="30">
        <v>2116904.62</v>
      </c>
      <c r="J154" s="30">
        <v>2823027.64</v>
      </c>
      <c r="K154" s="30">
        <v>2977311.57</v>
      </c>
      <c r="L154" s="30">
        <v>3188042.6399999992</v>
      </c>
      <c r="M154" s="30">
        <v>2934906.42</v>
      </c>
      <c r="N154" s="30"/>
      <c r="O154" s="30">
        <f t="shared" si="9"/>
        <v>20391416.560000002</v>
      </c>
      <c r="P154" s="30">
        <f t="shared" si="10"/>
        <v>20391416.560000002</v>
      </c>
      <c r="R154" s="30"/>
      <c r="S154" s="30"/>
    </row>
    <row r="155" spans="1:19" ht="15.75" x14ac:dyDescent="0.25">
      <c r="A155" s="35" t="s">
        <v>91</v>
      </c>
      <c r="B155" s="30"/>
      <c r="C155" s="30"/>
      <c r="D155" s="30">
        <v>0</v>
      </c>
      <c r="E155" s="30">
        <v>0</v>
      </c>
      <c r="F155" s="30">
        <v>0</v>
      </c>
      <c r="G155" s="30">
        <v>0</v>
      </c>
      <c r="H155" s="30">
        <v>0</v>
      </c>
      <c r="I155" s="30">
        <v>0</v>
      </c>
      <c r="J155" s="30">
        <v>0</v>
      </c>
      <c r="K155" s="30">
        <v>0</v>
      </c>
      <c r="L155" s="30">
        <v>0</v>
      </c>
      <c r="M155" s="30">
        <v>0</v>
      </c>
      <c r="N155" s="30"/>
      <c r="O155" s="30">
        <f t="shared" si="9"/>
        <v>0</v>
      </c>
      <c r="P155" s="30">
        <f t="shared" si="10"/>
        <v>0</v>
      </c>
      <c r="R155" s="30"/>
      <c r="S155" s="30"/>
    </row>
    <row r="156" spans="1:19" ht="15.75" x14ac:dyDescent="0.25">
      <c r="A156" s="35" t="s">
        <v>92</v>
      </c>
      <c r="B156" s="30"/>
      <c r="C156" s="30"/>
      <c r="D156" s="30">
        <v>0</v>
      </c>
      <c r="E156" s="30">
        <v>0</v>
      </c>
      <c r="F156" s="30">
        <v>0</v>
      </c>
      <c r="G156" s="30">
        <v>0</v>
      </c>
      <c r="H156" s="30">
        <v>0</v>
      </c>
      <c r="I156" s="30">
        <v>0</v>
      </c>
      <c r="J156" s="30">
        <v>0</v>
      </c>
      <c r="K156" s="30">
        <v>0</v>
      </c>
      <c r="L156" s="30">
        <v>0</v>
      </c>
      <c r="M156" s="30">
        <v>0</v>
      </c>
      <c r="N156" s="30"/>
      <c r="O156" s="30">
        <f t="shared" si="9"/>
        <v>0</v>
      </c>
      <c r="P156" s="30">
        <f t="shared" si="10"/>
        <v>0</v>
      </c>
      <c r="R156" s="30"/>
      <c r="S156" s="30"/>
    </row>
    <row r="157" spans="1:19" ht="13.5" x14ac:dyDescent="0.25">
      <c r="A157" s="35" t="s">
        <v>31</v>
      </c>
      <c r="B157" s="30"/>
      <c r="C157" s="30"/>
      <c r="D157" s="30">
        <v>4705780.29</v>
      </c>
      <c r="E157" s="30">
        <v>12816506.850000001</v>
      </c>
      <c r="F157" s="30">
        <v>9922765.8899999987</v>
      </c>
      <c r="G157" s="30">
        <v>9631250.7199999951</v>
      </c>
      <c r="H157" s="30">
        <v>10095672.67</v>
      </c>
      <c r="I157" s="30">
        <v>13365211.73</v>
      </c>
      <c r="J157" s="30">
        <v>14930281.07</v>
      </c>
      <c r="K157" s="30">
        <v>14540310.110000001</v>
      </c>
      <c r="L157" s="30">
        <v>14946386.48</v>
      </c>
      <c r="M157" s="30">
        <v>13600836.190000001</v>
      </c>
      <c r="N157" s="30"/>
      <c r="O157" s="30">
        <f t="shared" si="9"/>
        <v>118555002</v>
      </c>
      <c r="P157" s="30">
        <f t="shared" si="10"/>
        <v>118555002</v>
      </c>
      <c r="R157" s="30"/>
      <c r="S157" s="30"/>
    </row>
    <row r="158" spans="1:19" ht="13.5" x14ac:dyDescent="0.25">
      <c r="A158" s="35" t="s">
        <v>85</v>
      </c>
      <c r="B158" s="30"/>
      <c r="C158" s="30"/>
      <c r="D158" s="30">
        <v>1599965.32</v>
      </c>
      <c r="E158" s="30">
        <v>4357612.32</v>
      </c>
      <c r="F158" s="30">
        <v>3373740.38</v>
      </c>
      <c r="G158" s="30">
        <v>3274625.26</v>
      </c>
      <c r="H158" s="30">
        <v>3432528.71</v>
      </c>
      <c r="I158" s="30">
        <v>4544171.97</v>
      </c>
      <c r="J158" s="30">
        <v>5076295.59</v>
      </c>
      <c r="K158" s="30">
        <v>4943705.42</v>
      </c>
      <c r="L158" s="30">
        <v>5081771.37</v>
      </c>
      <c r="M158" s="30">
        <v>4624284.3199999984</v>
      </c>
      <c r="N158" s="30"/>
      <c r="O158" s="30">
        <f t="shared" si="9"/>
        <v>40308700.659999996</v>
      </c>
      <c r="P158" s="30">
        <f t="shared" si="10"/>
        <v>40308700.659999996</v>
      </c>
      <c r="R158" s="30"/>
      <c r="S158" s="30"/>
    </row>
    <row r="159" spans="1:19" ht="15.75" x14ac:dyDescent="0.25">
      <c r="A159" s="35" t="s">
        <v>93</v>
      </c>
      <c r="B159" s="30"/>
      <c r="C159" s="30"/>
      <c r="D159" s="30">
        <v>188231.22</v>
      </c>
      <c r="E159" s="30">
        <v>512660.27</v>
      </c>
      <c r="F159" s="30">
        <v>396910.67</v>
      </c>
      <c r="G159" s="30">
        <v>385250.02</v>
      </c>
      <c r="H159" s="30">
        <v>403826.92</v>
      </c>
      <c r="I159" s="30">
        <v>534608.44999999995</v>
      </c>
      <c r="J159" s="30">
        <v>597211.22</v>
      </c>
      <c r="K159" s="30">
        <v>581612.42000000004</v>
      </c>
      <c r="L159" s="30">
        <v>597855.47</v>
      </c>
      <c r="M159" s="30">
        <v>544033.40999999992</v>
      </c>
      <c r="N159" s="30"/>
      <c r="O159" s="30">
        <f t="shared" si="9"/>
        <v>4742200.0699999994</v>
      </c>
      <c r="P159" s="30">
        <f t="shared" si="10"/>
        <v>4742200.0699999994</v>
      </c>
      <c r="R159" s="30"/>
      <c r="S159" s="30"/>
    </row>
    <row r="160" spans="1:19" ht="15.75" x14ac:dyDescent="0.25">
      <c r="A160" s="35" t="s">
        <v>94</v>
      </c>
      <c r="B160" s="30"/>
      <c r="C160" s="30"/>
      <c r="D160" s="30">
        <v>235289.03</v>
      </c>
      <c r="E160" s="30">
        <v>640825.34</v>
      </c>
      <c r="F160" s="30">
        <v>496138.28</v>
      </c>
      <c r="G160" s="30">
        <v>481562.52</v>
      </c>
      <c r="H160" s="30">
        <v>504783.62</v>
      </c>
      <c r="I160" s="30">
        <v>668260.56999999995</v>
      </c>
      <c r="J160" s="30">
        <v>746514.08</v>
      </c>
      <c r="K160" s="30">
        <v>727015.5</v>
      </c>
      <c r="L160" s="30">
        <v>747319.33000000007</v>
      </c>
      <c r="M160" s="30">
        <v>680041.84</v>
      </c>
      <c r="N160" s="30"/>
      <c r="O160" s="30">
        <f t="shared" si="9"/>
        <v>5927750.1099999994</v>
      </c>
      <c r="P160" s="30">
        <f t="shared" si="10"/>
        <v>5927750.1099999994</v>
      </c>
      <c r="R160" s="30"/>
      <c r="S160" s="30"/>
    </row>
    <row r="161" spans="1:19" ht="15.75" x14ac:dyDescent="0.25">
      <c r="A161" s="35" t="s">
        <v>95</v>
      </c>
      <c r="B161" s="30"/>
      <c r="C161" s="30"/>
      <c r="D161" s="30">
        <v>540565</v>
      </c>
      <c r="E161" s="30">
        <v>1496589.07</v>
      </c>
      <c r="F161" s="30">
        <v>1165185.6200000001</v>
      </c>
      <c r="G161" s="30">
        <v>1130606.31</v>
      </c>
      <c r="H161" s="30">
        <v>1186409.0900000001</v>
      </c>
      <c r="I161" s="30">
        <v>1559640.18</v>
      </c>
      <c r="J161" s="30">
        <v>1743404.82</v>
      </c>
      <c r="K161" s="30">
        <v>1684329.71</v>
      </c>
      <c r="L161" s="30">
        <v>1719350.7100000002</v>
      </c>
      <c r="M161" s="30">
        <v>1558759.9899999998</v>
      </c>
      <c r="N161" s="30"/>
      <c r="O161" s="30">
        <f t="shared" si="9"/>
        <v>13784840.500000002</v>
      </c>
      <c r="P161" s="30">
        <f t="shared" si="10"/>
        <v>13784840.500000002</v>
      </c>
      <c r="R161" s="30"/>
      <c r="S161" s="30"/>
    </row>
    <row r="162" spans="1:19" ht="13.5" x14ac:dyDescent="0.25">
      <c r="A162" s="35" t="s">
        <v>89</v>
      </c>
      <c r="B162" s="54"/>
      <c r="C162" s="54"/>
      <c r="D162" s="54">
        <v>293.76242524502157</v>
      </c>
      <c r="E162" s="54">
        <v>258.07472212154164</v>
      </c>
      <c r="F162" s="54">
        <v>206.53496565648155</v>
      </c>
      <c r="G162" s="54">
        <v>194.40184728417728</v>
      </c>
      <c r="H162" s="54">
        <v>203.33681107754282</v>
      </c>
      <c r="I162" s="54">
        <v>297.95817125914039</v>
      </c>
      <c r="J162" s="30">
        <v>300.63793383270911</v>
      </c>
      <c r="K162" s="54">
        <v>302.54494610903038</v>
      </c>
      <c r="L162" s="30">
        <v>300.96223430389432</v>
      </c>
      <c r="M162" s="54">
        <v>282.99700769870998</v>
      </c>
      <c r="N162" s="30"/>
      <c r="O162" s="54"/>
      <c r="P162" s="54"/>
      <c r="R162" s="30"/>
      <c r="S162" s="30"/>
    </row>
    <row r="163" spans="1:19" ht="15.75" x14ac:dyDescent="0.25">
      <c r="A163" s="35" t="s">
        <v>96</v>
      </c>
      <c r="B163" s="56"/>
      <c r="C163" s="56"/>
      <c r="D163" s="56">
        <v>1601.9</v>
      </c>
      <c r="E163" s="56">
        <v>1602</v>
      </c>
      <c r="F163" s="56">
        <v>1601.4666666666667</v>
      </c>
      <c r="G163" s="56">
        <v>1598.1612903225807</v>
      </c>
      <c r="H163" s="56">
        <v>1601.6129032258063</v>
      </c>
      <c r="I163" s="56">
        <v>1602</v>
      </c>
      <c r="J163" s="42">
        <v>1602</v>
      </c>
      <c r="K163" s="56">
        <v>1602</v>
      </c>
      <c r="L163" s="42">
        <v>1602</v>
      </c>
      <c r="M163" s="56">
        <v>1602</v>
      </c>
      <c r="N163" s="30"/>
      <c r="O163" s="56"/>
      <c r="P163" s="56"/>
    </row>
    <row r="164" spans="1:19" ht="15.75" x14ac:dyDescent="0.25">
      <c r="A164" s="35" t="s">
        <v>123</v>
      </c>
      <c r="B164" s="57"/>
      <c r="C164" s="57"/>
      <c r="D164" s="57" t="s">
        <v>99</v>
      </c>
      <c r="E164" s="57" t="s">
        <v>99</v>
      </c>
      <c r="F164" s="57" t="s">
        <v>99</v>
      </c>
      <c r="G164" s="57" t="s">
        <v>99</v>
      </c>
      <c r="H164" s="57" t="s">
        <v>99</v>
      </c>
      <c r="I164" s="57" t="s">
        <v>99</v>
      </c>
      <c r="J164" s="57" t="s">
        <v>99</v>
      </c>
      <c r="K164" s="57" t="s">
        <v>99</v>
      </c>
      <c r="L164" s="57" t="s">
        <v>99</v>
      </c>
      <c r="M164" s="57" t="s">
        <v>99</v>
      </c>
      <c r="N164" s="30"/>
      <c r="O164" s="57" t="s">
        <v>99</v>
      </c>
      <c r="P164" s="57"/>
    </row>
    <row r="165" spans="1:19" ht="13.5" x14ac:dyDescent="0.25">
      <c r="A165" s="35"/>
      <c r="B165" s="35"/>
      <c r="C165" s="35"/>
      <c r="D165" s="35"/>
      <c r="E165" s="35"/>
      <c r="F165" s="35"/>
      <c r="G165" s="35"/>
      <c r="H165" s="35"/>
      <c r="I165" s="35"/>
      <c r="J165" s="35"/>
      <c r="K165" s="35"/>
      <c r="L165" s="35"/>
      <c r="M165" s="57"/>
      <c r="N165" s="30"/>
      <c r="O165" s="57"/>
      <c r="P165" s="57"/>
    </row>
    <row r="166" spans="1:19" ht="15" x14ac:dyDescent="0.25">
      <c r="A166" s="35"/>
      <c r="B166" s="49"/>
      <c r="C166" s="49"/>
      <c r="D166" s="49"/>
      <c r="E166" s="49"/>
      <c r="H166" s="59"/>
      <c r="I166" s="30"/>
      <c r="J166" s="13"/>
      <c r="K166" s="35"/>
      <c r="L166" s="30"/>
      <c r="M166" s="65"/>
      <c r="N166" s="30"/>
      <c r="O166" s="54"/>
      <c r="P166" s="30"/>
    </row>
    <row r="167" spans="1:19" ht="15" x14ac:dyDescent="0.3">
      <c r="A167" s="40" t="s">
        <v>6</v>
      </c>
      <c r="B167" s="50"/>
      <c r="C167" s="73"/>
      <c r="D167" s="50"/>
      <c r="E167" s="50"/>
      <c r="F167" s="51"/>
      <c r="G167" s="51"/>
      <c r="H167" s="60"/>
      <c r="I167" s="13"/>
      <c r="K167" s="35"/>
      <c r="L167" s="68"/>
      <c r="M167" s="30"/>
      <c r="N167" s="30"/>
      <c r="O167" s="30"/>
      <c r="P167" s="13"/>
    </row>
    <row r="168" spans="1:19" ht="13.5" x14ac:dyDescent="0.25">
      <c r="A168" s="35" t="s">
        <v>1</v>
      </c>
      <c r="B168" s="30">
        <v>2780845870.4499998</v>
      </c>
      <c r="C168" s="30">
        <v>2505123749.7700005</v>
      </c>
      <c r="D168" s="30">
        <v>2361881348.9100003</v>
      </c>
      <c r="E168" s="30">
        <v>2499571034.3099995</v>
      </c>
      <c r="F168" s="30">
        <v>2297389983.1099997</v>
      </c>
      <c r="G168" s="30">
        <v>2187354775.0499997</v>
      </c>
      <c r="H168" s="30">
        <v>2227703407.5799999</v>
      </c>
      <c r="I168" s="30">
        <v>2444426015.71</v>
      </c>
      <c r="J168" s="30">
        <v>2687667927.96</v>
      </c>
      <c r="K168" s="30">
        <v>2668380366.21</v>
      </c>
      <c r="L168" s="30">
        <v>2629409894.3799996</v>
      </c>
      <c r="M168" s="30">
        <v>2469342473.3499994</v>
      </c>
      <c r="N168" s="30"/>
      <c r="O168" s="30">
        <f t="shared" ref="O168:O177" si="11">SUM(B168:M168)</f>
        <v>29759096846.789997</v>
      </c>
      <c r="P168" s="30">
        <f>SUM('[1]Previous FY Totals'!B144+'[1]Previous FY Totals'!C144+'[1]Previous FY Totals'!D144+'[1]Previous FY Totals'!E144+'[1]FY 10 11 (July 10 - June 11)'!O168)</f>
        <v>103921049102.48999</v>
      </c>
    </row>
    <row r="169" spans="1:19" ht="13.5" x14ac:dyDescent="0.25">
      <c r="A169" s="35" t="s">
        <v>2</v>
      </c>
      <c r="B169" s="30">
        <v>2523336180.1699996</v>
      </c>
      <c r="C169" s="30">
        <v>2266552095.9099998</v>
      </c>
      <c r="D169" s="30">
        <v>2137023787.7399998</v>
      </c>
      <c r="E169" s="30">
        <v>2261994084.6500001</v>
      </c>
      <c r="F169" s="30">
        <v>2080185532.2500002</v>
      </c>
      <c r="G169" s="30">
        <v>1978165514.6299999</v>
      </c>
      <c r="H169" s="30">
        <v>2014435891.7099998</v>
      </c>
      <c r="I169" s="30">
        <v>2207558241.8099999</v>
      </c>
      <c r="J169" s="30">
        <v>2426787879.7700005</v>
      </c>
      <c r="K169" s="30">
        <v>2409377666.0700006</v>
      </c>
      <c r="L169" s="30">
        <v>2375381458.5499997</v>
      </c>
      <c r="M169" s="30">
        <v>2230660779.1300001</v>
      </c>
      <c r="N169" s="30"/>
      <c r="O169" s="30">
        <f t="shared" si="11"/>
        <v>26911459112.389999</v>
      </c>
      <c r="P169" s="30">
        <f>SUM('[1]Previous FY Totals'!B145+'[1]Previous FY Totals'!C145+'[1]Previous FY Totals'!D145+'[1]Previous FY Totals'!E145+'[1]FY 10 11 (July 10 - June 11)'!O169)</f>
        <v>94569654066.029999</v>
      </c>
    </row>
    <row r="170" spans="1:19" ht="15.75" x14ac:dyDescent="0.25">
      <c r="A170" s="35" t="s">
        <v>90</v>
      </c>
      <c r="B170" s="30">
        <v>46455815.870000005</v>
      </c>
      <c r="C170" s="30">
        <v>41935804.899999991</v>
      </c>
      <c r="D170" s="30">
        <v>38492546.210000001</v>
      </c>
      <c r="E170" s="30">
        <v>40117534.559999995</v>
      </c>
      <c r="F170" s="30">
        <v>36997615.369999997</v>
      </c>
      <c r="G170" s="30">
        <v>34416623.359999999</v>
      </c>
      <c r="H170" s="30">
        <v>35949595.109999999</v>
      </c>
      <c r="I170" s="30">
        <v>38942232.659999996</v>
      </c>
      <c r="J170" s="30">
        <v>45953615.040000007</v>
      </c>
      <c r="K170" s="30">
        <v>47612471.450000003</v>
      </c>
      <c r="L170" s="30">
        <v>48496199.399999999</v>
      </c>
      <c r="M170" s="30">
        <v>45625811.570000008</v>
      </c>
      <c r="N170" s="30"/>
      <c r="O170" s="30">
        <f t="shared" si="11"/>
        <v>500995865.49999994</v>
      </c>
      <c r="P170" s="30">
        <f>SUM('[1]Previous FY Totals'!B146+'[1]Previous FY Totals'!C146+'[1]Previous FY Totals'!D146+'[1]Previous FY Totals'!E146+'[1]FY 10 11 (July 10 - June 11)'!O170)</f>
        <v>1229187518.3599999</v>
      </c>
    </row>
    <row r="171" spans="1:19" ht="15.75" x14ac:dyDescent="0.25">
      <c r="A171" s="35" t="s">
        <v>91</v>
      </c>
      <c r="B171" s="30">
        <v>5374612.0700000003</v>
      </c>
      <c r="C171" s="30">
        <v>4306101.3600000003</v>
      </c>
      <c r="D171" s="30">
        <v>3736307.84</v>
      </c>
      <c r="E171" s="30">
        <v>4456385.37</v>
      </c>
      <c r="F171" s="30">
        <v>4558618.1900000004</v>
      </c>
      <c r="G171" s="30">
        <v>4227655.8099999996</v>
      </c>
      <c r="H171" s="30">
        <v>5086585.62</v>
      </c>
      <c r="I171" s="30">
        <v>5584210.8899999997</v>
      </c>
      <c r="J171" s="30">
        <v>5423327.5200000005</v>
      </c>
      <c r="K171" s="30">
        <v>5412390.8999999994</v>
      </c>
      <c r="L171" s="30">
        <v>6216716.5699999984</v>
      </c>
      <c r="M171" s="30">
        <v>5745001.5</v>
      </c>
      <c r="N171" s="30"/>
      <c r="O171" s="30">
        <f t="shared" si="11"/>
        <v>60127913.640000001</v>
      </c>
      <c r="P171" s="30">
        <f>SUM('[1]Previous FY Totals'!B147+'[1]Previous FY Totals'!C147+'[1]Previous FY Totals'!D147+'[1]Previous FY Totals'!E147+'[1]FY 10 11 (July 10 - June 11)'!O171)</f>
        <v>156661726.19999999</v>
      </c>
    </row>
    <row r="172" spans="1:19" ht="15.75" x14ac:dyDescent="0.25">
      <c r="A172" s="35" t="s">
        <v>92</v>
      </c>
      <c r="B172" s="30">
        <v>0</v>
      </c>
      <c r="C172" s="30">
        <v>0</v>
      </c>
      <c r="D172" s="30">
        <v>0</v>
      </c>
      <c r="E172" s="30">
        <v>0</v>
      </c>
      <c r="F172" s="30">
        <v>0</v>
      </c>
      <c r="G172" s="30">
        <v>0</v>
      </c>
      <c r="H172" s="30">
        <v>0</v>
      </c>
      <c r="I172" s="30">
        <v>0</v>
      </c>
      <c r="J172" s="30">
        <v>0</v>
      </c>
      <c r="K172" s="30">
        <v>0</v>
      </c>
      <c r="L172" s="30">
        <v>0</v>
      </c>
      <c r="M172" s="30">
        <v>0</v>
      </c>
      <c r="N172" s="30"/>
      <c r="O172" s="30">
        <f t="shared" si="11"/>
        <v>0</v>
      </c>
      <c r="P172" s="30">
        <f>SUM('[1]Previous FY Totals'!B148+'[1]Previous FY Totals'!C148+'[1]Previous FY Totals'!D148+'[1]Previous FY Totals'!E148+'[1]FY 10 11 (July 10 - June 11)'!O172)</f>
        <v>2609801.38</v>
      </c>
    </row>
    <row r="173" spans="1:19" ht="13.5" x14ac:dyDescent="0.25">
      <c r="A173" s="35" t="s">
        <v>31</v>
      </c>
      <c r="B173" s="30">
        <v>211053874.40999994</v>
      </c>
      <c r="C173" s="30">
        <v>196635848.96000004</v>
      </c>
      <c r="D173" s="30">
        <v>186365014.96000001</v>
      </c>
      <c r="E173" s="30">
        <v>197459415.09999996</v>
      </c>
      <c r="F173" s="30">
        <v>180206835.49000001</v>
      </c>
      <c r="G173" s="30">
        <v>174772637.05999994</v>
      </c>
      <c r="H173" s="30">
        <v>177317920.75999996</v>
      </c>
      <c r="I173" s="30">
        <v>197925541.24000001</v>
      </c>
      <c r="J173" s="30">
        <v>214926433.14999998</v>
      </c>
      <c r="K173" s="30">
        <v>211390228.69</v>
      </c>
      <c r="L173" s="30">
        <v>205532236.43000001</v>
      </c>
      <c r="M173" s="30">
        <v>193055882.65000004</v>
      </c>
      <c r="N173" s="30"/>
      <c r="O173" s="30">
        <f t="shared" si="11"/>
        <v>2346641868.9000001</v>
      </c>
      <c r="P173" s="30">
        <f>SUM('[1]Previous FY Totals'!B149+'[1]Previous FY Totals'!C149+'[1]Previous FY Totals'!D149+'[1]Previous FY Totals'!E149+'[1]FY 10 11 (July 10 - June 11)'!O173)</f>
        <v>8124817319.4799995</v>
      </c>
    </row>
    <row r="174" spans="1:19" ht="13.5" x14ac:dyDescent="0.25">
      <c r="A174" s="35" t="s">
        <v>85</v>
      </c>
      <c r="B174" s="30">
        <v>71758317.370000005</v>
      </c>
      <c r="C174" s="30">
        <v>66856188.620000005</v>
      </c>
      <c r="D174" s="30">
        <v>63364105.109999992</v>
      </c>
      <c r="E174" s="30">
        <v>67136201.149999976</v>
      </c>
      <c r="F174" s="30">
        <v>61270324.180000007</v>
      </c>
      <c r="G174" s="30">
        <v>59422696.620000005</v>
      </c>
      <c r="H174" s="30">
        <v>60288093.109999985</v>
      </c>
      <c r="I174" s="30">
        <v>67294684.029999986</v>
      </c>
      <c r="J174" s="30">
        <v>73074987.359999999</v>
      </c>
      <c r="K174" s="30">
        <v>71872677.76000002</v>
      </c>
      <c r="L174" s="30">
        <v>69880960.329999998</v>
      </c>
      <c r="M174" s="30">
        <v>65639000.200000003</v>
      </c>
      <c r="N174" s="30"/>
      <c r="O174" s="30">
        <f t="shared" si="11"/>
        <v>797858235.84000003</v>
      </c>
      <c r="P174" s="30">
        <f>SUM('[1]Previous FY Totals'!B150+'[1]Previous FY Totals'!C150+'[1]Previous FY Totals'!D150+'[1]Previous FY Totals'!E150+'[1]FY 10 11 (July 10 - June 11)'!O174)</f>
        <v>2762437950.1433997</v>
      </c>
    </row>
    <row r="175" spans="1:19" ht="15.75" x14ac:dyDescent="0.25">
      <c r="A175" s="35" t="s">
        <v>93</v>
      </c>
      <c r="B175" s="30">
        <v>8442154.9399999995</v>
      </c>
      <c r="C175" s="30">
        <v>7865433.9799999995</v>
      </c>
      <c r="D175" s="30">
        <v>7454600.5900000017</v>
      </c>
      <c r="E175" s="30">
        <v>7898376.6499999994</v>
      </c>
      <c r="F175" s="30">
        <v>7208273.4699999997</v>
      </c>
      <c r="G175" s="30">
        <v>6990905.4500000011</v>
      </c>
      <c r="H175" s="30">
        <v>7092716.8899999997</v>
      </c>
      <c r="I175" s="30">
        <v>7917021.6300000008</v>
      </c>
      <c r="J175" s="30">
        <v>8597057.2899999991</v>
      </c>
      <c r="K175" s="30">
        <v>8455609.1699999999</v>
      </c>
      <c r="L175" s="30">
        <v>8221289.4299999988</v>
      </c>
      <c r="M175" s="30">
        <v>7722235.2300000004</v>
      </c>
      <c r="N175" s="30"/>
      <c r="O175" s="30">
        <f t="shared" si="11"/>
        <v>93865674.719999999</v>
      </c>
      <c r="P175" s="30">
        <f>SUM('[1]Previous FY Totals'!B151+'[1]Previous FY Totals'!C151+'[1]Previous FY Totals'!D151+'[1]Previous FY Totals'!E151+'[1]FY 10 11 (July 10 - June 11)'!O175)</f>
        <v>324992699.71039999</v>
      </c>
    </row>
    <row r="176" spans="1:19" ht="15.75" x14ac:dyDescent="0.25">
      <c r="A176" s="35" t="s">
        <v>94</v>
      </c>
      <c r="B176" s="30">
        <v>10552693.809999999</v>
      </c>
      <c r="C176" s="30">
        <v>9831792.4399999995</v>
      </c>
      <c r="D176" s="30">
        <v>9318250.8599999975</v>
      </c>
      <c r="E176" s="30">
        <v>9872970.8200000003</v>
      </c>
      <c r="F176" s="30">
        <v>9010341.8099999987</v>
      </c>
      <c r="G176" s="30">
        <v>8738631.9499999993</v>
      </c>
      <c r="H176" s="30">
        <v>8865896.0399999991</v>
      </c>
      <c r="I176" s="30">
        <v>9896277.1500000004</v>
      </c>
      <c r="J176" s="30">
        <v>10746321.730000002</v>
      </c>
      <c r="K176" s="30">
        <v>10569511.469999999</v>
      </c>
      <c r="L176" s="30">
        <v>10276611.969999999</v>
      </c>
      <c r="M176" s="30">
        <v>9652794.1599999983</v>
      </c>
      <c r="N176" s="30"/>
      <c r="O176" s="30">
        <f t="shared" si="11"/>
        <v>117332094.20999999</v>
      </c>
      <c r="P176" s="30">
        <f>SUM('[1]Previous FY Totals'!B152+'[1]Previous FY Totals'!C152+'[1]Previous FY Totals'!D152+'[1]Previous FY Totals'!E152+'[1]FY 10 11 (July 10 - June 11)'!O176)</f>
        <v>406240877.23349994</v>
      </c>
    </row>
    <row r="177" spans="1:16" ht="15.75" x14ac:dyDescent="0.25">
      <c r="A177" s="35" t="s">
        <v>95</v>
      </c>
      <c r="B177" s="30">
        <v>25326464.93</v>
      </c>
      <c r="C177" s="30">
        <v>23568215.470000003</v>
      </c>
      <c r="D177" s="30">
        <v>22083178.299999997</v>
      </c>
      <c r="E177" s="30">
        <v>23087685.66</v>
      </c>
      <c r="F177" s="30">
        <v>21162903.279999994</v>
      </c>
      <c r="G177" s="30">
        <v>20513145.539999995</v>
      </c>
      <c r="H177" s="30">
        <v>20809604.259999998</v>
      </c>
      <c r="I177" s="30">
        <v>23083857.440000001</v>
      </c>
      <c r="J177" s="30">
        <v>25075270.989999998</v>
      </c>
      <c r="K177" s="30">
        <v>24508998.280000009</v>
      </c>
      <c r="L177" s="30">
        <v>23622532.919999994</v>
      </c>
      <c r="M177" s="30">
        <v>22094812.609999992</v>
      </c>
      <c r="N177" s="30"/>
      <c r="O177" s="30">
        <f t="shared" si="11"/>
        <v>274936669.67999995</v>
      </c>
      <c r="P177" s="30">
        <f>SUM('[1]Previous FY Totals'!B153+'[1]Previous FY Totals'!C153+'[1]Previous FY Totals'!D153+'[1]Previous FY Totals'!E153+'[1]FY 10 11 (July 10 - June 11)'!O177)</f>
        <v>968248289.76139987</v>
      </c>
    </row>
    <row r="178" spans="1:16" ht="13.5" x14ac:dyDescent="0.25">
      <c r="A178" s="35" t="s">
        <v>89</v>
      </c>
      <c r="B178" s="54">
        <v>273.39186796859514</v>
      </c>
      <c r="C178" s="54">
        <v>253.20974198175836</v>
      </c>
      <c r="D178" s="54">
        <v>240.47067676041712</v>
      </c>
      <c r="E178" s="54">
        <v>236.65150798967866</v>
      </c>
      <c r="F178" s="54">
        <v>223.28000442330401</v>
      </c>
      <c r="G178" s="54">
        <v>209.53162955529896</v>
      </c>
      <c r="H178" s="54">
        <v>213.10815709519548</v>
      </c>
      <c r="I178" s="54">
        <v>263.86659490705864</v>
      </c>
      <c r="J178" s="54">
        <v>260.71977605603382</v>
      </c>
      <c r="K178" s="54">
        <v>265.74021460079922</v>
      </c>
      <c r="L178" s="54">
        <v>251.87650603428415</v>
      </c>
      <c r="M178" s="30">
        <v>243.85164299590502</v>
      </c>
      <c r="N178" s="35"/>
      <c r="O178" s="30"/>
    </row>
    <row r="179" spans="1:16" ht="15.75" x14ac:dyDescent="0.25">
      <c r="A179" s="35" t="s">
        <v>96</v>
      </c>
      <c r="B179" s="56">
        <v>24902.677419354837</v>
      </c>
      <c r="C179" s="56">
        <v>25050.741935483871</v>
      </c>
      <c r="D179" s="56">
        <v>25833.366666666665</v>
      </c>
      <c r="E179" s="56">
        <v>26915.774193548386</v>
      </c>
      <c r="F179" s="56">
        <v>26902.966666666667</v>
      </c>
      <c r="G179" s="56">
        <v>26906.806451612902</v>
      </c>
      <c r="H179" s="56">
        <v>26840.516129032258</v>
      </c>
      <c r="I179" s="56">
        <v>26789.178571428572</v>
      </c>
      <c r="J179" s="56">
        <v>26592.193548387098</v>
      </c>
      <c r="K179" s="56">
        <v>26515.9</v>
      </c>
      <c r="L179" s="56">
        <v>26322.709677419356</v>
      </c>
      <c r="M179" s="42">
        <v>26389.8</v>
      </c>
      <c r="N179" s="35"/>
      <c r="O179" s="30"/>
      <c r="P179" s="13"/>
    </row>
    <row r="180" spans="1:16" ht="15.75" x14ac:dyDescent="0.25">
      <c r="A180" s="35" t="s">
        <v>125</v>
      </c>
      <c r="B180" s="57">
        <v>0.17805691274309532</v>
      </c>
      <c r="C180" s="57">
        <v>5.1887300896314992E-2</v>
      </c>
      <c r="D180" s="57">
        <v>7.8158109431488487E-2</v>
      </c>
      <c r="E180" s="57">
        <v>0.114884875221688</v>
      </c>
      <c r="F180" s="57">
        <v>8.3666797707300899E-2</v>
      </c>
      <c r="G180" s="57">
        <v>0.12721465227610018</v>
      </c>
      <c r="H180" s="57">
        <v>-3.7440243696706177E-2</v>
      </c>
      <c r="I180" s="57">
        <v>0.17617133468393575</v>
      </c>
      <c r="J180" s="57">
        <v>7.3757488161555029E-2</v>
      </c>
      <c r="K180" s="57">
        <v>8.2647418430474184E-2</v>
      </c>
      <c r="L180" s="57">
        <v>2.283021624063486E-2</v>
      </c>
      <c r="M180" s="58">
        <v>8.1027983640014734E-2</v>
      </c>
      <c r="N180" s="35"/>
      <c r="O180" s="58">
        <v>8.3979473478031474E-2</v>
      </c>
      <c r="P180" s="13"/>
    </row>
    <row r="181" spans="1:16" ht="13.5" x14ac:dyDescent="0.25">
      <c r="A181" s="35"/>
      <c r="B181" s="35"/>
      <c r="C181" s="35"/>
      <c r="D181" s="35"/>
      <c r="E181" s="35"/>
      <c r="F181" s="35"/>
      <c r="G181" s="35"/>
      <c r="H181" s="35"/>
      <c r="I181" s="35"/>
      <c r="J181" s="35"/>
      <c r="K181" s="35"/>
      <c r="L181" s="35"/>
      <c r="M181" s="30"/>
      <c r="N181" s="35"/>
      <c r="O181" s="58"/>
      <c r="P181" s="13"/>
    </row>
    <row r="182" spans="1:16" ht="13.5" x14ac:dyDescent="0.25">
      <c r="B182" s="35"/>
      <c r="C182" s="35"/>
      <c r="D182" s="35"/>
      <c r="E182" s="35"/>
      <c r="F182" s="35"/>
      <c r="G182" s="35"/>
      <c r="H182" s="74"/>
      <c r="I182" s="30"/>
      <c r="J182" s="35"/>
      <c r="K182" s="35"/>
      <c r="L182" s="35"/>
      <c r="M182" s="30"/>
      <c r="N182" s="35"/>
      <c r="O182" s="61"/>
    </row>
    <row r="183" spans="1:16" ht="13.5" x14ac:dyDescent="0.25">
      <c r="B183" s="35"/>
      <c r="C183" s="35"/>
      <c r="D183" s="35"/>
      <c r="E183" s="35"/>
      <c r="F183" s="35"/>
      <c r="G183" s="35"/>
      <c r="H183" s="35"/>
      <c r="I183" s="35"/>
      <c r="J183" s="35"/>
      <c r="K183" s="35"/>
      <c r="L183" s="35"/>
      <c r="M183" s="68"/>
      <c r="N183" s="35"/>
      <c r="O183" s="58"/>
    </row>
    <row r="184" spans="1:16" ht="13.5" x14ac:dyDescent="0.25">
      <c r="B184" s="35"/>
      <c r="C184" s="35"/>
      <c r="D184" s="35"/>
      <c r="E184" s="35"/>
      <c r="F184" s="35"/>
      <c r="G184" s="35"/>
      <c r="H184" s="70"/>
      <c r="I184" s="58"/>
      <c r="J184" s="35"/>
      <c r="K184" s="35"/>
      <c r="L184" s="35"/>
      <c r="M184" s="32"/>
    </row>
    <row r="185" spans="1:16" ht="13.5" x14ac:dyDescent="0.25">
      <c r="B185" s="35"/>
      <c r="C185" s="35"/>
      <c r="D185" s="35"/>
      <c r="E185" s="35"/>
      <c r="F185" s="35"/>
      <c r="G185" s="35"/>
      <c r="H185" s="30"/>
      <c r="I185" s="30"/>
      <c r="J185" s="35"/>
      <c r="K185" s="35"/>
      <c r="L185" s="35"/>
    </row>
    <row r="186" spans="1:16" ht="13.5" x14ac:dyDescent="0.25">
      <c r="B186" s="35"/>
      <c r="C186" s="35"/>
      <c r="D186" s="35"/>
      <c r="E186" s="35"/>
      <c r="F186" s="35"/>
      <c r="G186" s="35"/>
      <c r="H186" s="35"/>
      <c r="I186" s="58" t="s">
        <v>131</v>
      </c>
      <c r="J186" s="35"/>
      <c r="K186" s="35"/>
      <c r="L186" s="35"/>
    </row>
    <row r="187" spans="1:16" ht="13.5" x14ac:dyDescent="0.25">
      <c r="B187" s="35"/>
      <c r="C187" s="35"/>
      <c r="D187" s="35"/>
      <c r="E187" s="35"/>
      <c r="F187" s="35"/>
      <c r="G187" s="35"/>
      <c r="H187" s="35"/>
      <c r="I187" s="35"/>
      <c r="J187" s="35"/>
      <c r="K187" s="35"/>
      <c r="L187" s="35"/>
      <c r="M187" s="35"/>
      <c r="N187" s="35"/>
      <c r="O187" s="35"/>
    </row>
    <row r="188" spans="1:16" ht="13.5" x14ac:dyDescent="0.25">
      <c r="A188" s="35"/>
      <c r="B188" s="35"/>
      <c r="C188" s="35"/>
      <c r="D188" s="35"/>
      <c r="E188" s="35"/>
      <c r="F188" s="35"/>
      <c r="G188" s="35"/>
      <c r="H188" s="35"/>
      <c r="I188" s="35"/>
      <c r="J188" s="35"/>
      <c r="K188" s="35"/>
      <c r="L188" s="35"/>
      <c r="M188" s="35"/>
      <c r="N188" s="35"/>
      <c r="O188" s="35"/>
    </row>
    <row r="189" spans="1:16" ht="13.5" x14ac:dyDescent="0.25">
      <c r="A189" s="35"/>
      <c r="B189" s="35"/>
      <c r="C189" s="35"/>
      <c r="D189" s="35"/>
      <c r="E189" s="35"/>
      <c r="F189" s="35"/>
      <c r="G189" s="35"/>
      <c r="H189" s="35"/>
      <c r="I189" s="35"/>
      <c r="J189" s="35"/>
      <c r="K189" s="35"/>
      <c r="L189" s="35"/>
      <c r="M189" s="35"/>
      <c r="N189" s="35"/>
      <c r="O189" s="35"/>
    </row>
    <row r="190" spans="1:16" ht="13.5" x14ac:dyDescent="0.25">
      <c r="A190" s="35"/>
      <c r="B190" s="35"/>
      <c r="C190" s="35"/>
      <c r="D190" s="35"/>
      <c r="E190" s="35"/>
      <c r="F190" s="35"/>
      <c r="G190" s="35"/>
      <c r="H190" s="35"/>
      <c r="I190" s="35"/>
      <c r="J190" s="35"/>
      <c r="K190" s="35"/>
      <c r="L190" s="35"/>
      <c r="M190" s="35"/>
      <c r="N190" s="35"/>
      <c r="O190" s="35"/>
    </row>
    <row r="191" spans="1:16" ht="13.5" x14ac:dyDescent="0.25">
      <c r="A191" s="35"/>
      <c r="B191" s="35"/>
      <c r="C191" s="35"/>
      <c r="D191" s="35"/>
      <c r="E191" s="35"/>
      <c r="F191" s="35"/>
      <c r="G191" s="35"/>
      <c r="H191" s="35"/>
      <c r="I191" s="35"/>
      <c r="J191" s="35"/>
      <c r="K191" s="35"/>
      <c r="L191" s="35"/>
      <c r="M191" s="35"/>
      <c r="N191" s="35"/>
      <c r="O191" s="35"/>
    </row>
    <row r="192" spans="1:16" ht="13.5" x14ac:dyDescent="0.25">
      <c r="A192" s="35"/>
      <c r="B192" s="35"/>
      <c r="C192" s="35"/>
      <c r="D192" s="35"/>
      <c r="E192" s="35"/>
      <c r="F192" s="35"/>
      <c r="G192" s="35"/>
      <c r="H192" s="35"/>
      <c r="I192" s="35"/>
      <c r="J192" s="35"/>
      <c r="K192" s="35"/>
      <c r="L192" s="35"/>
      <c r="M192" s="35"/>
      <c r="N192" s="35"/>
      <c r="O192" s="35"/>
    </row>
    <row r="193" spans="1:15" ht="13.5" x14ac:dyDescent="0.25">
      <c r="A193" s="35"/>
      <c r="B193" s="35"/>
      <c r="C193" s="35"/>
      <c r="D193" s="35"/>
      <c r="E193" s="35"/>
      <c r="F193" s="35"/>
      <c r="G193" s="35"/>
      <c r="H193" s="35"/>
      <c r="I193" s="35"/>
      <c r="J193" s="35"/>
      <c r="K193" s="35"/>
      <c r="L193" s="35"/>
      <c r="M193" s="35"/>
      <c r="N193" s="35"/>
      <c r="O193" s="35"/>
    </row>
    <row r="194" spans="1:15" ht="13.5" x14ac:dyDescent="0.25">
      <c r="A194" s="35"/>
      <c r="B194" s="35"/>
      <c r="C194" s="35"/>
      <c r="D194" s="35"/>
      <c r="E194" s="35"/>
      <c r="F194" s="35"/>
      <c r="G194" s="35"/>
      <c r="H194" s="35"/>
      <c r="I194" s="35"/>
      <c r="J194" s="35"/>
      <c r="K194" s="35"/>
      <c r="L194" s="35"/>
      <c r="M194" s="35"/>
      <c r="N194" s="35"/>
      <c r="O194" s="35"/>
    </row>
    <row r="195" spans="1:15" ht="13.5" x14ac:dyDescent="0.25">
      <c r="A195" s="35"/>
      <c r="B195" s="35"/>
      <c r="C195" s="35"/>
      <c r="D195" s="35"/>
      <c r="E195" s="35"/>
      <c r="F195" s="35"/>
      <c r="G195" s="35"/>
      <c r="H195" s="35"/>
      <c r="I195" s="35"/>
      <c r="J195" s="35"/>
      <c r="K195" s="35"/>
      <c r="L195" s="35"/>
      <c r="M195" s="35"/>
      <c r="N195" s="35"/>
      <c r="O195" s="35"/>
    </row>
    <row r="196" spans="1:15" ht="13.5" x14ac:dyDescent="0.25">
      <c r="A196" s="35"/>
      <c r="B196" s="35"/>
      <c r="C196" s="35"/>
      <c r="D196" s="35"/>
      <c r="E196" s="35"/>
      <c r="F196" s="35"/>
      <c r="G196" s="35"/>
      <c r="H196" s="35"/>
      <c r="I196" s="35"/>
      <c r="J196" s="35"/>
      <c r="K196" s="35"/>
      <c r="L196" s="35"/>
      <c r="M196" s="35"/>
      <c r="N196" s="35"/>
      <c r="O196" s="35"/>
    </row>
    <row r="197" spans="1:15" ht="13.5" x14ac:dyDescent="0.25">
      <c r="A197" s="35"/>
      <c r="B197" s="35"/>
      <c r="C197" s="35"/>
      <c r="D197" s="35"/>
      <c r="E197" s="35"/>
      <c r="F197" s="35"/>
      <c r="G197" s="35"/>
      <c r="H197" s="35"/>
      <c r="I197" s="35"/>
      <c r="J197" s="35"/>
      <c r="K197" s="35"/>
      <c r="L197" s="35"/>
      <c r="M197" s="35"/>
      <c r="N197" s="35"/>
      <c r="O197" s="35"/>
    </row>
    <row r="198" spans="1:15" ht="13.5" x14ac:dyDescent="0.25">
      <c r="A198" s="35"/>
      <c r="B198" s="35"/>
      <c r="C198" s="35"/>
      <c r="D198" s="35"/>
      <c r="E198" s="35"/>
      <c r="F198" s="35"/>
      <c r="G198" s="35"/>
      <c r="H198" s="35"/>
      <c r="I198" s="35"/>
      <c r="J198" s="35"/>
      <c r="K198" s="35"/>
      <c r="L198" s="35"/>
      <c r="M198" s="35"/>
      <c r="N198" s="35"/>
      <c r="O198" s="35"/>
    </row>
    <row r="199" spans="1:15" ht="13.5" x14ac:dyDescent="0.25">
      <c r="A199" s="35"/>
      <c r="B199" s="35"/>
      <c r="C199" s="35"/>
      <c r="D199" s="35"/>
      <c r="E199" s="35"/>
      <c r="F199" s="35"/>
      <c r="G199" s="35"/>
      <c r="H199" s="35"/>
      <c r="I199" s="35"/>
      <c r="J199" s="35"/>
      <c r="K199" s="35"/>
      <c r="L199" s="35"/>
      <c r="M199" s="35"/>
      <c r="N199" s="35"/>
      <c r="O199" s="35"/>
    </row>
    <row r="200" spans="1:15" ht="13.5" x14ac:dyDescent="0.25">
      <c r="A200" s="35"/>
      <c r="B200" s="35"/>
      <c r="C200" s="35"/>
      <c r="D200" s="35"/>
      <c r="E200" s="35"/>
      <c r="F200" s="35"/>
      <c r="G200" s="35"/>
      <c r="H200" s="35"/>
      <c r="I200" s="35"/>
      <c r="J200" s="35"/>
      <c r="K200" s="35"/>
      <c r="L200" s="35"/>
      <c r="M200" s="35"/>
      <c r="N200" s="35"/>
      <c r="O200" s="35"/>
    </row>
    <row r="201" spans="1:15" ht="13.5" x14ac:dyDescent="0.25">
      <c r="A201" s="35"/>
      <c r="B201" s="35"/>
      <c r="C201" s="35"/>
      <c r="D201" s="35"/>
      <c r="E201" s="35"/>
      <c r="F201" s="35"/>
      <c r="G201" s="35"/>
      <c r="H201" s="35"/>
      <c r="I201" s="35"/>
      <c r="J201" s="35"/>
      <c r="K201" s="35"/>
      <c r="L201" s="35"/>
      <c r="M201" s="35"/>
      <c r="N201" s="35"/>
      <c r="O201" s="35"/>
    </row>
    <row r="202" spans="1:15" ht="13.5" x14ac:dyDescent="0.25">
      <c r="A202" s="35"/>
      <c r="B202" s="35"/>
      <c r="C202" s="35"/>
      <c r="D202" s="35"/>
      <c r="E202" s="35"/>
      <c r="F202" s="35"/>
      <c r="G202" s="35"/>
      <c r="H202" s="35"/>
      <c r="I202" s="35"/>
      <c r="J202" s="35"/>
      <c r="K202" s="35"/>
      <c r="L202" s="35"/>
      <c r="M202" s="35"/>
      <c r="N202" s="35"/>
      <c r="O202" s="35"/>
    </row>
    <row r="203" spans="1:15" ht="13.5" x14ac:dyDescent="0.25">
      <c r="A203" s="35"/>
      <c r="B203" s="35"/>
      <c r="C203" s="35"/>
      <c r="D203" s="35"/>
      <c r="E203" s="35"/>
      <c r="F203" s="35"/>
      <c r="G203" s="35"/>
      <c r="H203" s="35"/>
      <c r="I203" s="35"/>
      <c r="J203" s="35"/>
      <c r="K203" s="35"/>
      <c r="L203" s="35"/>
      <c r="M203" s="35"/>
      <c r="N203" s="35"/>
      <c r="O203" s="35"/>
    </row>
    <row r="204" spans="1:15" ht="13.5" x14ac:dyDescent="0.25">
      <c r="A204" s="35"/>
      <c r="B204" s="35"/>
      <c r="C204" s="35"/>
      <c r="D204" s="35"/>
      <c r="E204" s="35"/>
      <c r="F204" s="35"/>
      <c r="G204" s="35"/>
      <c r="H204" s="35"/>
      <c r="I204" s="35"/>
      <c r="J204" s="35"/>
      <c r="K204" s="35"/>
      <c r="L204" s="35"/>
      <c r="M204" s="35"/>
      <c r="N204" s="35"/>
      <c r="O204" s="35"/>
    </row>
    <row r="205" spans="1:15" ht="13.5" x14ac:dyDescent="0.25">
      <c r="A205" s="35"/>
      <c r="B205" s="35"/>
      <c r="C205" s="35"/>
      <c r="D205" s="35"/>
      <c r="E205" s="35"/>
      <c r="F205" s="35"/>
      <c r="G205" s="35"/>
      <c r="H205" s="35"/>
      <c r="I205" s="35"/>
      <c r="J205" s="35"/>
      <c r="K205" s="35"/>
      <c r="L205" s="35"/>
      <c r="M205" s="35"/>
      <c r="N205" s="35"/>
      <c r="O205" s="35"/>
    </row>
    <row r="206" spans="1:15" ht="13.5" x14ac:dyDescent="0.25">
      <c r="A206" s="35"/>
      <c r="B206" s="35"/>
      <c r="C206" s="35"/>
      <c r="D206" s="35"/>
      <c r="E206" s="35"/>
      <c r="F206" s="35"/>
      <c r="G206" s="35"/>
      <c r="H206" s="35"/>
      <c r="I206" s="35"/>
      <c r="J206" s="35"/>
      <c r="K206" s="35"/>
      <c r="L206" s="35"/>
      <c r="M206" s="35"/>
      <c r="N206" s="35"/>
      <c r="O206" s="35"/>
    </row>
    <row r="207" spans="1:15" ht="13.5" x14ac:dyDescent="0.25">
      <c r="A207" s="35"/>
      <c r="B207" s="35"/>
      <c r="C207" s="35"/>
      <c r="D207" s="35"/>
      <c r="E207" s="35"/>
      <c r="F207" s="35"/>
      <c r="G207" s="35"/>
      <c r="H207" s="35"/>
      <c r="I207" s="35"/>
      <c r="J207" s="35"/>
      <c r="K207" s="35"/>
      <c r="L207" s="35"/>
      <c r="M207" s="35"/>
      <c r="N207" s="35"/>
      <c r="O207" s="35"/>
    </row>
    <row r="208" spans="1:15" ht="13.5" x14ac:dyDescent="0.25">
      <c r="A208" s="35"/>
      <c r="B208" s="35"/>
      <c r="C208" s="35"/>
      <c r="D208" s="35"/>
      <c r="E208" s="35"/>
      <c r="F208" s="35"/>
      <c r="G208" s="35"/>
      <c r="H208" s="35"/>
      <c r="I208" s="35"/>
      <c r="J208" s="35"/>
      <c r="K208" s="35"/>
      <c r="L208" s="35"/>
      <c r="M208" s="35"/>
      <c r="N208" s="35"/>
      <c r="O208" s="35"/>
    </row>
    <row r="209" spans="1:15" ht="13.5" x14ac:dyDescent="0.25">
      <c r="A209" s="35"/>
      <c r="B209" s="35"/>
      <c r="C209" s="35"/>
      <c r="D209" s="35"/>
      <c r="E209" s="35"/>
      <c r="F209" s="35"/>
      <c r="G209" s="35"/>
      <c r="H209" s="35"/>
      <c r="I209" s="35"/>
      <c r="J209" s="35"/>
      <c r="K209" s="35"/>
      <c r="L209" s="35"/>
      <c r="M209" s="35"/>
      <c r="N209" s="35"/>
      <c r="O209" s="35"/>
    </row>
    <row r="210" spans="1:15" ht="13.5" x14ac:dyDescent="0.25">
      <c r="A210" s="35"/>
      <c r="B210" s="35"/>
      <c r="C210" s="35"/>
      <c r="D210" s="35"/>
      <c r="E210" s="35"/>
      <c r="F210" s="35"/>
      <c r="G210" s="35"/>
      <c r="H210" s="35"/>
      <c r="I210" s="35"/>
      <c r="J210" s="35"/>
      <c r="K210" s="35"/>
      <c r="L210" s="35"/>
      <c r="M210" s="35"/>
      <c r="N210" s="35"/>
      <c r="O210" s="35"/>
    </row>
    <row r="211" spans="1:15" ht="13.5" x14ac:dyDescent="0.25">
      <c r="A211" s="35"/>
      <c r="B211" s="35"/>
      <c r="C211" s="35"/>
      <c r="D211" s="35"/>
      <c r="E211" s="35"/>
      <c r="F211" s="35"/>
      <c r="G211" s="35"/>
      <c r="H211" s="35"/>
      <c r="I211" s="35"/>
      <c r="J211" s="35"/>
      <c r="K211" s="35"/>
      <c r="L211" s="35"/>
      <c r="M211" s="35"/>
      <c r="N211" s="35"/>
      <c r="O211" s="35"/>
    </row>
    <row r="212" spans="1:15" ht="13.5" x14ac:dyDescent="0.25">
      <c r="A212" s="35"/>
      <c r="B212" s="35"/>
      <c r="C212" s="35"/>
      <c r="D212" s="35"/>
      <c r="E212" s="35"/>
      <c r="F212" s="35"/>
      <c r="G212" s="35"/>
      <c r="H212" s="35"/>
      <c r="I212" s="35"/>
      <c r="J212" s="35"/>
      <c r="K212" s="35"/>
      <c r="L212" s="35"/>
      <c r="M212" s="35"/>
      <c r="N212" s="35"/>
      <c r="O212" s="35"/>
    </row>
    <row r="213" spans="1:15" ht="13.5" x14ac:dyDescent="0.25">
      <c r="A213" s="35"/>
      <c r="B213" s="35"/>
      <c r="C213" s="35"/>
      <c r="D213" s="35"/>
      <c r="E213" s="35"/>
      <c r="F213" s="35"/>
      <c r="G213" s="35"/>
      <c r="H213" s="35"/>
      <c r="I213" s="35"/>
      <c r="J213" s="35"/>
      <c r="K213" s="35"/>
      <c r="L213" s="35"/>
      <c r="M213" s="35"/>
      <c r="N213" s="35"/>
      <c r="O213" s="35"/>
    </row>
    <row r="214" spans="1:15" ht="13.5" x14ac:dyDescent="0.25">
      <c r="A214" s="35"/>
      <c r="B214" s="35"/>
      <c r="C214" s="35"/>
      <c r="D214" s="35"/>
      <c r="E214" s="35"/>
      <c r="F214" s="35"/>
      <c r="G214" s="35"/>
      <c r="H214" s="35"/>
      <c r="I214" s="35"/>
      <c r="J214" s="35"/>
      <c r="K214" s="35"/>
      <c r="L214" s="35"/>
      <c r="M214" s="35"/>
      <c r="N214" s="35"/>
      <c r="O214" s="35"/>
    </row>
    <row r="215" spans="1:15" ht="13.5" x14ac:dyDescent="0.25">
      <c r="A215" s="35"/>
      <c r="B215" s="35"/>
      <c r="C215" s="35"/>
      <c r="D215" s="35"/>
      <c r="E215" s="35"/>
      <c r="F215" s="35"/>
      <c r="G215" s="35"/>
      <c r="H215" s="35"/>
      <c r="I215" s="35"/>
      <c r="J215" s="35"/>
      <c r="K215" s="35"/>
      <c r="L215" s="35"/>
      <c r="M215" s="35"/>
      <c r="N215" s="35"/>
      <c r="O215" s="35"/>
    </row>
    <row r="216" spans="1:15" ht="13.5" x14ac:dyDescent="0.25">
      <c r="A216" s="35"/>
      <c r="B216" s="35"/>
      <c r="C216" s="35"/>
      <c r="D216" s="35"/>
      <c r="E216" s="35"/>
      <c r="F216" s="35"/>
      <c r="G216" s="35"/>
      <c r="H216" s="35"/>
      <c r="I216" s="35"/>
      <c r="J216" s="35"/>
      <c r="K216" s="35"/>
      <c r="L216" s="35"/>
      <c r="M216" s="35"/>
      <c r="N216" s="35"/>
      <c r="O216" s="35"/>
    </row>
    <row r="217" spans="1:15" ht="13.5" x14ac:dyDescent="0.25">
      <c r="A217" s="35"/>
      <c r="B217" s="35"/>
      <c r="C217" s="35"/>
      <c r="D217" s="35"/>
      <c r="E217" s="35"/>
      <c r="F217" s="35"/>
      <c r="G217" s="35"/>
      <c r="H217" s="35"/>
      <c r="I217" s="35"/>
      <c r="J217" s="35"/>
      <c r="K217" s="35"/>
      <c r="L217" s="35"/>
      <c r="M217" s="35"/>
      <c r="N217" s="35"/>
      <c r="O217" s="35"/>
    </row>
    <row r="218" spans="1:15" ht="13.5" x14ac:dyDescent="0.25">
      <c r="A218" s="35"/>
      <c r="B218" s="35"/>
      <c r="C218" s="35"/>
      <c r="D218" s="35"/>
      <c r="E218" s="35"/>
      <c r="F218" s="35"/>
      <c r="G218" s="35"/>
      <c r="H218" s="35"/>
      <c r="I218" s="35"/>
      <c r="J218" s="35"/>
      <c r="K218" s="35"/>
      <c r="L218" s="35"/>
      <c r="M218" s="35"/>
      <c r="N218" s="35"/>
      <c r="O218" s="35"/>
    </row>
    <row r="219" spans="1:15" ht="13.5" x14ac:dyDescent="0.25">
      <c r="A219" s="35"/>
      <c r="B219" s="35"/>
      <c r="C219" s="35"/>
      <c r="D219" s="35"/>
      <c r="E219" s="35"/>
      <c r="F219" s="35"/>
      <c r="G219" s="35"/>
      <c r="H219" s="35"/>
      <c r="I219" s="35"/>
      <c r="J219" s="35"/>
      <c r="K219" s="35"/>
      <c r="L219" s="35"/>
      <c r="M219" s="35"/>
      <c r="N219" s="35"/>
      <c r="O219" s="35"/>
    </row>
    <row r="220" spans="1:15" ht="13.5" x14ac:dyDescent="0.25">
      <c r="A220" s="35"/>
      <c r="B220" s="35"/>
      <c r="C220" s="35"/>
      <c r="D220" s="35"/>
      <c r="E220" s="35"/>
      <c r="F220" s="35"/>
      <c r="G220" s="35"/>
      <c r="H220" s="35"/>
      <c r="I220" s="35"/>
      <c r="J220" s="35"/>
      <c r="K220" s="35"/>
      <c r="L220" s="35"/>
      <c r="M220" s="35"/>
      <c r="N220" s="35"/>
      <c r="O220" s="35"/>
    </row>
    <row r="221" spans="1:15" ht="13.5" x14ac:dyDescent="0.25">
      <c r="A221" s="35"/>
      <c r="B221" s="35"/>
      <c r="C221" s="35"/>
      <c r="D221" s="35"/>
      <c r="E221" s="35"/>
      <c r="F221" s="35"/>
      <c r="G221" s="35"/>
      <c r="H221" s="35"/>
      <c r="I221" s="35"/>
      <c r="J221" s="35"/>
      <c r="K221" s="35"/>
      <c r="L221" s="35"/>
      <c r="M221" s="35"/>
      <c r="N221" s="35"/>
      <c r="O221" s="35"/>
    </row>
    <row r="222" spans="1:15" ht="13.5" x14ac:dyDescent="0.25">
      <c r="A222" s="35"/>
      <c r="B222" s="35"/>
      <c r="C222" s="35"/>
      <c r="D222" s="35"/>
      <c r="E222" s="35"/>
      <c r="F222" s="35"/>
      <c r="G222" s="35"/>
      <c r="H222" s="35"/>
      <c r="I222" s="35"/>
      <c r="J222" s="35"/>
      <c r="K222" s="35"/>
      <c r="L222" s="35"/>
      <c r="M222" s="35"/>
      <c r="N222" s="35"/>
      <c r="O222" s="35"/>
    </row>
    <row r="223" spans="1:15" ht="13.5" x14ac:dyDescent="0.25">
      <c r="A223" s="35"/>
      <c r="B223" s="35"/>
      <c r="C223" s="35"/>
      <c r="D223" s="35"/>
      <c r="E223" s="35"/>
      <c r="F223" s="35"/>
      <c r="G223" s="35"/>
      <c r="H223" s="35"/>
      <c r="I223" s="35"/>
      <c r="J223" s="35"/>
      <c r="K223" s="35"/>
      <c r="L223" s="35"/>
      <c r="M223" s="35"/>
      <c r="N223" s="35"/>
      <c r="O223" s="35"/>
    </row>
    <row r="224" spans="1:15" ht="13.5" x14ac:dyDescent="0.25">
      <c r="A224" s="35"/>
      <c r="B224" s="35"/>
      <c r="C224" s="35"/>
      <c r="D224" s="35"/>
      <c r="E224" s="35"/>
      <c r="F224" s="35"/>
      <c r="G224" s="35"/>
      <c r="H224" s="35"/>
      <c r="I224" s="35"/>
      <c r="J224" s="35"/>
      <c r="K224" s="35"/>
      <c r="L224" s="35"/>
      <c r="M224" s="35"/>
      <c r="N224" s="35"/>
      <c r="O224" s="35"/>
    </row>
    <row r="225" spans="1:15" ht="13.5" x14ac:dyDescent="0.25">
      <c r="A225" s="35"/>
      <c r="B225" s="35"/>
      <c r="C225" s="35"/>
      <c r="D225" s="35"/>
      <c r="E225" s="35"/>
      <c r="F225" s="35"/>
      <c r="G225" s="35"/>
      <c r="H225" s="35"/>
      <c r="I225" s="35"/>
      <c r="J225" s="35"/>
      <c r="K225" s="35"/>
      <c r="L225" s="35"/>
      <c r="M225" s="35"/>
      <c r="N225" s="35"/>
      <c r="O225" s="35"/>
    </row>
    <row r="226" spans="1:15" ht="13.5" x14ac:dyDescent="0.25">
      <c r="A226" s="35"/>
      <c r="B226" s="35"/>
      <c r="C226" s="35"/>
      <c r="D226" s="35"/>
      <c r="E226" s="35"/>
      <c r="F226" s="35"/>
      <c r="G226" s="35"/>
      <c r="H226" s="35"/>
      <c r="I226" s="35"/>
      <c r="J226" s="35"/>
      <c r="K226" s="35"/>
      <c r="L226" s="35"/>
      <c r="M226" s="35"/>
      <c r="N226" s="35"/>
      <c r="O226" s="35"/>
    </row>
    <row r="227" spans="1:15" ht="13.5" x14ac:dyDescent="0.25">
      <c r="A227" s="35"/>
      <c r="B227" s="35"/>
      <c r="C227" s="35"/>
      <c r="D227" s="35"/>
      <c r="E227" s="35"/>
      <c r="F227" s="35"/>
      <c r="G227" s="35"/>
      <c r="H227" s="35"/>
      <c r="I227" s="35"/>
      <c r="J227" s="35"/>
      <c r="K227" s="35"/>
      <c r="L227" s="35"/>
      <c r="M227" s="35"/>
      <c r="N227" s="35"/>
      <c r="O227" s="35"/>
    </row>
    <row r="228" spans="1:15" ht="13.5" x14ac:dyDescent="0.25">
      <c r="A228" s="35"/>
      <c r="B228" s="35"/>
      <c r="C228" s="35"/>
      <c r="D228" s="35"/>
      <c r="E228" s="35"/>
      <c r="F228" s="35"/>
      <c r="G228" s="35"/>
      <c r="H228" s="35"/>
      <c r="I228" s="35"/>
      <c r="J228" s="35"/>
      <c r="K228" s="35"/>
      <c r="L228" s="35"/>
      <c r="M228" s="35"/>
      <c r="N228" s="35"/>
      <c r="O228" s="35"/>
    </row>
    <row r="229" spans="1:15" ht="13.5" x14ac:dyDescent="0.25">
      <c r="A229" s="35"/>
      <c r="B229" s="35"/>
      <c r="C229" s="35"/>
      <c r="D229" s="35"/>
      <c r="E229" s="35"/>
      <c r="F229" s="35"/>
      <c r="G229" s="35"/>
      <c r="H229" s="35"/>
      <c r="I229" s="35"/>
      <c r="J229" s="35"/>
      <c r="K229" s="35"/>
      <c r="L229" s="35"/>
      <c r="M229" s="35"/>
      <c r="N229" s="35"/>
      <c r="O229" s="35"/>
    </row>
    <row r="230" spans="1:15" ht="13.5" x14ac:dyDescent="0.25">
      <c r="A230" s="35"/>
      <c r="B230" s="35"/>
      <c r="C230" s="35"/>
      <c r="D230" s="35"/>
      <c r="E230" s="35"/>
      <c r="F230" s="35"/>
      <c r="G230" s="35"/>
      <c r="H230" s="35"/>
      <c r="I230" s="35"/>
      <c r="J230" s="35"/>
      <c r="K230" s="35"/>
      <c r="L230" s="35"/>
      <c r="M230" s="35"/>
      <c r="N230" s="35"/>
      <c r="O230" s="35"/>
    </row>
    <row r="231" spans="1:15" ht="13.5" x14ac:dyDescent="0.25">
      <c r="A231" s="35"/>
      <c r="B231" s="35"/>
      <c r="C231" s="35"/>
      <c r="D231" s="35"/>
      <c r="E231" s="35"/>
      <c r="F231" s="35"/>
      <c r="G231" s="35"/>
      <c r="H231" s="35"/>
      <c r="I231" s="35"/>
      <c r="J231" s="35"/>
      <c r="K231" s="35"/>
      <c r="L231" s="35"/>
      <c r="M231" s="35"/>
      <c r="N231" s="35"/>
      <c r="O231" s="35"/>
    </row>
    <row r="232" spans="1:15" ht="13.5" x14ac:dyDescent="0.25">
      <c r="A232" s="35"/>
      <c r="B232" s="35"/>
      <c r="C232" s="35"/>
      <c r="D232" s="35"/>
      <c r="E232" s="35"/>
      <c r="F232" s="35"/>
      <c r="G232" s="35"/>
      <c r="H232" s="35"/>
      <c r="I232" s="35"/>
      <c r="J232" s="35"/>
      <c r="K232" s="35"/>
      <c r="L232" s="35"/>
      <c r="M232" s="35"/>
      <c r="N232" s="35"/>
      <c r="O232" s="35"/>
    </row>
    <row r="233" spans="1:15" ht="13.5" x14ac:dyDescent="0.25">
      <c r="A233" s="35"/>
      <c r="B233" s="35"/>
      <c r="C233" s="35"/>
      <c r="D233" s="35"/>
      <c r="E233" s="35"/>
      <c r="F233" s="35"/>
      <c r="G233" s="35"/>
      <c r="H233" s="35"/>
      <c r="I233" s="35"/>
      <c r="J233" s="35"/>
      <c r="K233" s="35"/>
      <c r="L233" s="35"/>
      <c r="M233" s="35"/>
      <c r="N233" s="35"/>
      <c r="O233" s="35"/>
    </row>
    <row r="234" spans="1:15" ht="13.5" x14ac:dyDescent="0.25">
      <c r="A234" s="35"/>
      <c r="B234" s="35"/>
      <c r="C234" s="35"/>
      <c r="D234" s="35"/>
      <c r="E234" s="35"/>
      <c r="F234" s="35"/>
      <c r="G234" s="35"/>
      <c r="H234" s="35"/>
      <c r="I234" s="35"/>
      <c r="J234" s="35"/>
      <c r="K234" s="35"/>
      <c r="L234" s="35"/>
      <c r="M234" s="35"/>
      <c r="N234" s="35"/>
      <c r="O234" s="35"/>
    </row>
    <row r="235" spans="1:15" ht="13.5" x14ac:dyDescent="0.25">
      <c r="A235" s="35"/>
      <c r="B235" s="35"/>
      <c r="C235" s="35"/>
      <c r="D235" s="35"/>
      <c r="E235" s="35"/>
      <c r="F235" s="35"/>
      <c r="G235" s="35"/>
      <c r="H235" s="35"/>
      <c r="I235" s="35"/>
      <c r="J235" s="35"/>
      <c r="K235" s="35"/>
      <c r="L235" s="35"/>
      <c r="M235" s="35"/>
      <c r="N235" s="35"/>
      <c r="O235" s="35"/>
    </row>
    <row r="236" spans="1:15" ht="13.5" x14ac:dyDescent="0.25">
      <c r="A236" s="35"/>
      <c r="B236" s="35"/>
      <c r="C236" s="35"/>
      <c r="D236" s="35"/>
      <c r="E236" s="35"/>
      <c r="F236" s="35"/>
      <c r="G236" s="35"/>
      <c r="H236" s="35"/>
      <c r="I236" s="35"/>
      <c r="J236" s="35"/>
      <c r="K236" s="35"/>
      <c r="L236" s="35"/>
      <c r="M236" s="35"/>
      <c r="N236" s="35"/>
      <c r="O236" s="35"/>
    </row>
    <row r="237" spans="1:15" ht="13.5" x14ac:dyDescent="0.25">
      <c r="A237" s="35"/>
      <c r="B237" s="35"/>
      <c r="C237" s="35"/>
      <c r="D237" s="35"/>
      <c r="E237" s="35"/>
      <c r="F237" s="35"/>
      <c r="G237" s="35"/>
      <c r="H237" s="35"/>
      <c r="I237" s="35"/>
      <c r="J237" s="35"/>
      <c r="K237" s="35"/>
      <c r="L237" s="35"/>
      <c r="M237" s="35"/>
      <c r="N237" s="35"/>
      <c r="O237" s="35"/>
    </row>
    <row r="238" spans="1:15" ht="13.5" x14ac:dyDescent="0.25">
      <c r="A238" s="35"/>
      <c r="M238" s="35"/>
      <c r="N238" s="35"/>
      <c r="O238" s="35"/>
    </row>
    <row r="239" spans="1:15" ht="13.5" x14ac:dyDescent="0.25">
      <c r="A239" s="35"/>
      <c r="M239" s="35"/>
      <c r="N239" s="35"/>
      <c r="O239" s="35"/>
    </row>
    <row r="240" spans="1:15" ht="13.5" x14ac:dyDescent="0.25">
      <c r="A240" s="35"/>
      <c r="M240" s="35"/>
      <c r="N240" s="35"/>
      <c r="O240" s="35"/>
    </row>
    <row r="241" spans="1:15" ht="13.5" x14ac:dyDescent="0.25">
      <c r="A241" s="35"/>
      <c r="M241" s="35"/>
      <c r="N241" s="35"/>
      <c r="O241" s="35"/>
    </row>
    <row r="242" spans="1:15" ht="13.5" x14ac:dyDescent="0.25">
      <c r="A242" s="35"/>
      <c r="M242" s="35"/>
      <c r="N242" s="35"/>
      <c r="O242" s="35"/>
    </row>
    <row r="243" spans="1:15" ht="13.5" x14ac:dyDescent="0.25">
      <c r="A243" s="35"/>
      <c r="M243" s="35"/>
      <c r="N243" s="35"/>
      <c r="O243" s="35"/>
    </row>
    <row r="244" spans="1:15" ht="13.5" x14ac:dyDescent="0.25">
      <c r="A244" s="35"/>
      <c r="M244" s="35"/>
      <c r="N244" s="35"/>
      <c r="O244" s="35"/>
    </row>
    <row r="245" spans="1:15" ht="13.5" x14ac:dyDescent="0.25">
      <c r="A245" s="35"/>
      <c r="M245" s="35"/>
      <c r="N245" s="35"/>
      <c r="O245" s="35"/>
    </row>
    <row r="246" spans="1:15" ht="13.5" x14ac:dyDescent="0.25">
      <c r="A246" s="35"/>
      <c r="M246" s="35"/>
      <c r="N246" s="35"/>
      <c r="O246" s="35"/>
    </row>
    <row r="247" spans="1:15" ht="13.5" x14ac:dyDescent="0.25">
      <c r="A247" s="35"/>
      <c r="M247" s="35"/>
      <c r="N247" s="35"/>
      <c r="O247" s="35"/>
    </row>
    <row r="248" spans="1:15" ht="13.5" x14ac:dyDescent="0.25">
      <c r="A248" s="35"/>
      <c r="M248" s="35"/>
      <c r="N248" s="35"/>
      <c r="O248" s="35"/>
    </row>
    <row r="249" spans="1:15" ht="13.5" x14ac:dyDescent="0.25">
      <c r="A249" s="35"/>
      <c r="M249" s="35"/>
      <c r="N249" s="35"/>
      <c r="O249" s="35"/>
    </row>
    <row r="250" spans="1:15" ht="13.5" x14ac:dyDescent="0.25">
      <c r="A250" s="35"/>
      <c r="M250" s="35"/>
      <c r="N250" s="35"/>
      <c r="O250" s="35"/>
    </row>
    <row r="251" spans="1:15" ht="13.5" x14ac:dyDescent="0.25">
      <c r="A251" s="35"/>
      <c r="M251" s="35"/>
      <c r="N251" s="35"/>
      <c r="O251" s="35"/>
    </row>
    <row r="252" spans="1:15" ht="13.5" x14ac:dyDescent="0.25">
      <c r="A252" s="35"/>
      <c r="M252" s="35"/>
      <c r="N252" s="35"/>
      <c r="O252" s="35"/>
    </row>
    <row r="253" spans="1:15" ht="13.5" x14ac:dyDescent="0.25">
      <c r="A253" s="35"/>
      <c r="M253" s="35"/>
      <c r="N253" s="35"/>
      <c r="O253" s="35"/>
    </row>
  </sheetData>
  <mergeCells count="2">
    <mergeCell ref="A3:G3"/>
    <mergeCell ref="H3:O3"/>
  </mergeCells>
  <phoneticPr fontId="4" type="noConversion"/>
  <pageMargins left="0.42" right="0.44" top="0.57999999999999996" bottom="0.51" header="0.5" footer="0.5"/>
  <pageSetup scale="65" orientation="landscape" r:id="rId1"/>
  <headerFooter alignWithMargins="0"/>
  <rowBreaks count="3" manualBreakCount="3">
    <brk id="52" max="16383" man="1"/>
    <brk id="100" max="16383" man="1"/>
    <brk id="148" max="16383" man="1"/>
  </rowBreaks>
  <colBreaks count="1" manualBreakCount="1">
    <brk id="7"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A5" sqref="A5:F5"/>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s>
  <sheetData>
    <row r="1" spans="1:8" x14ac:dyDescent="0.2">
      <c r="A1" s="1" t="s">
        <v>102</v>
      </c>
    </row>
    <row r="2" spans="1:8" ht="161.25" customHeight="1" x14ac:dyDescent="0.2">
      <c r="A2" s="84" t="s">
        <v>103</v>
      </c>
      <c r="B2" s="85"/>
      <c r="C2" s="85"/>
      <c r="D2" s="85"/>
      <c r="E2" s="85"/>
      <c r="F2" s="85"/>
      <c r="G2" s="66"/>
      <c r="H2" s="66"/>
    </row>
    <row r="3" spans="1:8" ht="25.5" customHeight="1" x14ac:dyDescent="0.2">
      <c r="A3" s="84" t="s">
        <v>129</v>
      </c>
      <c r="B3" s="85"/>
      <c r="C3" s="85"/>
      <c r="D3" s="85"/>
      <c r="E3" s="85"/>
      <c r="F3" s="85"/>
    </row>
    <row r="4" spans="1:8" ht="14.25" customHeight="1" x14ac:dyDescent="0.2">
      <c r="A4" s="86" t="s">
        <v>104</v>
      </c>
      <c r="B4" s="87"/>
      <c r="C4" s="87"/>
      <c r="D4" s="87"/>
      <c r="E4" s="87"/>
      <c r="F4" s="87"/>
    </row>
    <row r="5" spans="1:8" ht="14.25" customHeight="1" x14ac:dyDescent="0.2">
      <c r="A5" s="86" t="s">
        <v>105</v>
      </c>
      <c r="B5" s="87"/>
      <c r="C5" s="87"/>
      <c r="D5" s="87"/>
      <c r="E5" s="87"/>
      <c r="F5" s="87"/>
    </row>
    <row r="6" spans="1:8" ht="42.75" customHeight="1" x14ac:dyDescent="0.2">
      <c r="A6" s="86" t="s">
        <v>130</v>
      </c>
      <c r="B6" s="87"/>
      <c r="C6" s="87"/>
      <c r="D6" s="87"/>
      <c r="E6" s="87"/>
      <c r="F6" s="87"/>
    </row>
    <row r="7" spans="1:8" ht="56.25" customHeight="1" x14ac:dyDescent="0.2">
      <c r="A7" s="86" t="s">
        <v>107</v>
      </c>
      <c r="B7" s="87"/>
      <c r="C7" s="87"/>
      <c r="D7" s="87"/>
      <c r="E7" s="87"/>
      <c r="F7" s="87"/>
    </row>
    <row r="8" spans="1:8" x14ac:dyDescent="0.2">
      <c r="A8" s="86" t="s">
        <v>98</v>
      </c>
      <c r="B8" s="87"/>
      <c r="C8" s="87"/>
      <c r="D8" s="87"/>
      <c r="E8" s="87"/>
      <c r="F8" s="87"/>
    </row>
    <row r="9" spans="1:8" x14ac:dyDescent="0.2">
      <c r="A9" s="88" t="s">
        <v>126</v>
      </c>
      <c r="B9" s="87"/>
      <c r="C9" s="87"/>
      <c r="D9" s="87"/>
      <c r="E9" s="87"/>
      <c r="F9" s="87"/>
    </row>
    <row r="10" spans="1:8" s="66" customFormat="1" ht="23.25" customHeight="1" x14ac:dyDescent="0.2">
      <c r="A10" s="84" t="s">
        <v>127</v>
      </c>
      <c r="B10" s="85"/>
      <c r="C10" s="85"/>
      <c r="D10" s="85"/>
      <c r="E10" s="85"/>
      <c r="F10" s="85"/>
    </row>
  </sheetData>
  <mergeCells count="9">
    <mergeCell ref="A2:F2"/>
    <mergeCell ref="A3:F3"/>
    <mergeCell ref="A4:F4"/>
    <mergeCell ref="A9:F9"/>
    <mergeCell ref="A10:F10"/>
    <mergeCell ref="A5:F5"/>
    <mergeCell ref="A6:F6"/>
    <mergeCell ref="A7:F7"/>
    <mergeCell ref="A8:F8"/>
  </mergeCells>
  <phoneticPr fontId="4"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80" t="s">
        <v>51</v>
      </c>
      <c r="B40" s="80"/>
      <c r="C40" s="80"/>
      <c r="D40" s="80"/>
      <c r="E40" s="80"/>
      <c r="F40" s="80"/>
      <c r="G40" s="80"/>
      <c r="H40" s="80"/>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80" t="s">
        <v>51</v>
      </c>
      <c r="B73" s="80"/>
      <c r="C73" s="80"/>
      <c r="D73" s="80"/>
      <c r="E73" s="80"/>
      <c r="F73" s="80"/>
      <c r="G73" s="80"/>
      <c r="H73" s="80"/>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4"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v>#REF!</v>
      </c>
      <c r="C8" s="13"/>
      <c r="D8" s="13">
        <v>97652704.910000011</v>
      </c>
      <c r="E8" s="13"/>
      <c r="F8" s="13">
        <v>830052138.73000002</v>
      </c>
    </row>
    <row r="9" spans="1:6" x14ac:dyDescent="0.2">
      <c r="A9" t="s">
        <v>2</v>
      </c>
      <c r="B9" s="13" t="e">
        <v>#REF!</v>
      </c>
      <c r="C9" s="13"/>
      <c r="D9" s="13">
        <v>89040866.700000018</v>
      </c>
      <c r="E9" s="13"/>
      <c r="F9" s="13">
        <v>751199524.42000008</v>
      </c>
    </row>
    <row r="10" spans="1:6" x14ac:dyDescent="0.2">
      <c r="A10" t="s">
        <v>0</v>
      </c>
      <c r="B10" s="13" t="e">
        <v>#REF!</v>
      </c>
      <c r="C10" s="13"/>
      <c r="D10" s="13">
        <v>0</v>
      </c>
      <c r="E10" s="13"/>
      <c r="F10" s="13">
        <v>6410</v>
      </c>
    </row>
    <row r="11" spans="1:6" x14ac:dyDescent="0.2">
      <c r="A11" t="s">
        <v>30</v>
      </c>
      <c r="B11" s="13" t="e">
        <v>#REF!</v>
      </c>
      <c r="C11" s="13"/>
      <c r="D11" s="13">
        <v>0</v>
      </c>
      <c r="E11" s="13"/>
      <c r="F11" s="13">
        <v>199152.03</v>
      </c>
    </row>
    <row r="12" spans="1:6" x14ac:dyDescent="0.2">
      <c r="A12" t="s">
        <v>31</v>
      </c>
      <c r="B12" s="13" t="e">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v>#REF!</v>
      </c>
      <c r="C19" s="13"/>
      <c r="D19" s="13">
        <v>171790497.19999999</v>
      </c>
      <c r="E19" s="13"/>
      <c r="F19" s="13">
        <v>1431493284.8</v>
      </c>
    </row>
    <row r="20" spans="1:6" x14ac:dyDescent="0.2">
      <c r="A20" t="s">
        <v>2</v>
      </c>
      <c r="B20" s="13" t="e">
        <v>#REF!</v>
      </c>
      <c r="C20" s="13"/>
      <c r="D20" s="13">
        <v>156777329.53</v>
      </c>
      <c r="E20" s="13"/>
      <c r="F20" s="13">
        <v>1303343458.4100001</v>
      </c>
    </row>
    <row r="21" spans="1:6" x14ac:dyDescent="0.2">
      <c r="A21" t="s">
        <v>0</v>
      </c>
      <c r="B21" s="13" t="e">
        <v>#REF!</v>
      </c>
      <c r="C21" s="13"/>
      <c r="D21" s="13">
        <v>1059696.3600000001</v>
      </c>
      <c r="E21" s="13"/>
      <c r="F21" s="13">
        <v>3630685.25</v>
      </c>
    </row>
    <row r="22" spans="1:6" x14ac:dyDescent="0.2">
      <c r="A22" t="s">
        <v>31</v>
      </c>
      <c r="B22" s="13" t="e">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v>#REF!</v>
      </c>
      <c r="C29" s="13"/>
      <c r="D29" s="13">
        <v>173318008.12000003</v>
      </c>
      <c r="E29" s="13"/>
      <c r="F29" s="13">
        <v>1295866762.5200002</v>
      </c>
    </row>
    <row r="30" spans="1:6" x14ac:dyDescent="0.2">
      <c r="A30" t="s">
        <v>2</v>
      </c>
      <c r="B30" s="13" t="e">
        <v>#REF!</v>
      </c>
      <c r="C30" s="13"/>
      <c r="D30" s="13">
        <v>157292752.79999998</v>
      </c>
      <c r="E30" s="13"/>
      <c r="F30" s="13">
        <v>1173281966.3499999</v>
      </c>
    </row>
    <row r="31" spans="1:6" x14ac:dyDescent="0.2">
      <c r="A31" t="s">
        <v>0</v>
      </c>
      <c r="B31" s="13" t="e">
        <v>#REF!</v>
      </c>
      <c r="C31" s="13"/>
      <c r="D31" s="13">
        <v>1269776.3700000001</v>
      </c>
      <c r="E31" s="13"/>
      <c r="F31" s="13">
        <v>5614013</v>
      </c>
    </row>
    <row r="32" spans="1:6" x14ac:dyDescent="0.2">
      <c r="A32" t="s">
        <v>30</v>
      </c>
      <c r="B32" s="33" t="e">
        <v>#REF!</v>
      </c>
      <c r="C32" s="13"/>
      <c r="D32" s="13">
        <v>0</v>
      </c>
      <c r="E32" s="13"/>
      <c r="F32" s="13">
        <v>10579.57</v>
      </c>
    </row>
    <row r="33" spans="1:6" x14ac:dyDescent="0.2">
      <c r="A33" t="s">
        <v>31</v>
      </c>
      <c r="B33" s="13" t="e">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t="e">
        <v>#REF!</v>
      </c>
      <c r="C42" s="13"/>
      <c r="D42" s="13">
        <v>84671324.820000023</v>
      </c>
      <c r="E42" s="13"/>
      <c r="F42" s="13">
        <v>615504794.76999998</v>
      </c>
    </row>
    <row r="43" spans="1:6" x14ac:dyDescent="0.2">
      <c r="A43" t="s">
        <v>2</v>
      </c>
      <c r="B43" s="13" t="e">
        <v>#REF!</v>
      </c>
      <c r="C43" s="13"/>
      <c r="D43" s="13">
        <v>76853725.580000013</v>
      </c>
      <c r="E43" s="13"/>
      <c r="F43" s="13">
        <v>558311463.92000008</v>
      </c>
    </row>
    <row r="44" spans="1:6" x14ac:dyDescent="0.2">
      <c r="A44" t="s">
        <v>0</v>
      </c>
      <c r="B44" s="13" t="e">
        <v>#REF!</v>
      </c>
      <c r="C44" s="13"/>
      <c r="D44" s="13">
        <v>120806.5</v>
      </c>
      <c r="E44" s="13"/>
      <c r="F44" s="13">
        <v>668317.91</v>
      </c>
    </row>
    <row r="45" spans="1:6" x14ac:dyDescent="0.2">
      <c r="A45" t="s">
        <v>31</v>
      </c>
      <c r="B45" s="13" t="e">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v>#REF!</v>
      </c>
      <c r="C52" s="13"/>
      <c r="D52" s="13">
        <v>66549817.260000005</v>
      </c>
      <c r="E52" s="13"/>
      <c r="F52" s="13">
        <v>66549817.260000005</v>
      </c>
    </row>
    <row r="53" spans="1:6" x14ac:dyDescent="0.2">
      <c r="A53" t="s">
        <v>2</v>
      </c>
      <c r="B53" s="13" t="e">
        <v>#REF!</v>
      </c>
      <c r="C53" s="13"/>
      <c r="D53" s="13">
        <v>61328094.119999997</v>
      </c>
      <c r="E53" s="13"/>
      <c r="F53" s="13">
        <v>61328094.119999997</v>
      </c>
    </row>
    <row r="54" spans="1:6" x14ac:dyDescent="0.2">
      <c r="A54" t="s">
        <v>0</v>
      </c>
      <c r="B54" s="13" t="e">
        <v>#REF!</v>
      </c>
      <c r="C54" s="13"/>
      <c r="D54" s="13">
        <v>0</v>
      </c>
      <c r="E54" s="13"/>
      <c r="F54" s="13">
        <v>0</v>
      </c>
    </row>
    <row r="55" spans="1:6" x14ac:dyDescent="0.2">
      <c r="A55" t="s">
        <v>31</v>
      </c>
      <c r="B55" s="13" t="e">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v>#REF!</v>
      </c>
      <c r="C62" s="13"/>
      <c r="D62" s="13">
        <v>593982352.30999994</v>
      </c>
      <c r="E62" s="13"/>
      <c r="F62" s="13">
        <v>4239466798.0799999</v>
      </c>
    </row>
    <row r="63" spans="1:6" x14ac:dyDescent="0.2">
      <c r="A63" t="s">
        <v>2</v>
      </c>
      <c r="B63" s="13" t="e">
        <v>#REF!</v>
      </c>
      <c r="C63" s="13"/>
      <c r="D63" s="13">
        <v>541292768.73000002</v>
      </c>
      <c r="E63" s="13"/>
      <c r="F63" s="13">
        <v>3847464507.2199998</v>
      </c>
    </row>
    <row r="64" spans="1:6" x14ac:dyDescent="0.2">
      <c r="A64" t="s">
        <v>0</v>
      </c>
      <c r="B64" s="13" t="e">
        <v>#REF!</v>
      </c>
      <c r="C64" s="13"/>
      <c r="D64" s="13">
        <v>2450279.23</v>
      </c>
      <c r="E64" s="13"/>
      <c r="F64" s="13">
        <v>9919426.1600000001</v>
      </c>
    </row>
    <row r="65" spans="1:6" x14ac:dyDescent="0.2">
      <c r="A65" t="s">
        <v>30</v>
      </c>
      <c r="B65" s="13" t="e">
        <v>#REF!</v>
      </c>
      <c r="C65" s="13"/>
      <c r="D65" s="13">
        <v>0</v>
      </c>
      <c r="E65" s="13"/>
      <c r="F65" s="13">
        <v>209731.6</v>
      </c>
    </row>
    <row r="66" spans="1:6" x14ac:dyDescent="0.2">
      <c r="A66" t="s">
        <v>31</v>
      </c>
      <c r="B66" s="13" t="e">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0" t="s">
        <v>51</v>
      </c>
      <c r="B39" s="80"/>
      <c r="C39" s="80"/>
      <c r="D39" s="80"/>
      <c r="E39" s="80"/>
      <c r="F39" s="80"/>
      <c r="G39" s="80"/>
      <c r="H39" s="80"/>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80" t="s">
        <v>51</v>
      </c>
      <c r="B62" s="80"/>
      <c r="C62" s="80"/>
      <c r="D62" s="80"/>
      <c r="E62" s="80"/>
      <c r="F62" s="80"/>
      <c r="G62" s="80"/>
      <c r="H62" s="80"/>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4"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78"/>
      <c r="B1" s="78"/>
      <c r="C1" s="78"/>
      <c r="D1" s="78"/>
      <c r="E1" s="78"/>
      <c r="F1" s="78"/>
      <c r="G1" s="78"/>
      <c r="H1" s="78"/>
      <c r="I1"/>
    </row>
    <row r="2" spans="1:9" ht="26.25" customHeight="1" x14ac:dyDescent="0.25">
      <c r="A2" s="76" t="s">
        <v>22</v>
      </c>
      <c r="B2" s="76"/>
      <c r="C2" s="76"/>
      <c r="D2" s="76"/>
      <c r="E2" s="76"/>
      <c r="F2" s="76"/>
      <c r="G2" s="76"/>
      <c r="H2" s="76"/>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75"/>
      <c r="B1" s="75"/>
      <c r="C1" s="75"/>
      <c r="D1" s="75"/>
      <c r="E1" s="75"/>
      <c r="F1" s="75"/>
    </row>
    <row r="2" spans="1:8" ht="26.25" customHeight="1" x14ac:dyDescent="0.25">
      <c r="A2" s="76" t="s">
        <v>22</v>
      </c>
      <c r="B2" s="77"/>
      <c r="C2" s="77"/>
      <c r="D2" s="77"/>
      <c r="E2" s="77"/>
      <c r="F2" s="77"/>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75"/>
      <c r="B1" s="75"/>
      <c r="C1" s="75"/>
      <c r="D1" s="75"/>
      <c r="E1" s="75"/>
      <c r="F1" s="75"/>
    </row>
    <row r="2" spans="1:9" ht="26.25" customHeight="1" x14ac:dyDescent="0.25">
      <c r="A2" s="76" t="s">
        <v>22</v>
      </c>
      <c r="B2" s="77"/>
      <c r="C2" s="77"/>
      <c r="D2" s="77"/>
      <c r="E2" s="77"/>
      <c r="F2" s="77"/>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4"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10 11 (July 10 - June 11)</vt:lpstr>
      <vt:lpstr>Footnotes</vt:lpstr>
      <vt:lpstr>July 30</vt:lpstr>
      <vt:lpstr>July 16</vt:lpstr>
      <vt:lpstr>July 9</vt:lpstr>
      <vt:lpstr>June 11</vt:lpstr>
      <vt:lpstr>June 4</vt:lpstr>
      <vt:lpstr>May 28</vt:lpstr>
      <vt:lpstr>May 21</vt:lpstr>
      <vt:lpstr>Annual</vt:lpstr>
      <vt:lpstr>'Feb 19'!Print_Area</vt:lpstr>
      <vt:lpstr>Footnotes!Print_Area</vt:lpstr>
      <vt:lpstr>'FY 10 11 (July 10 - June 11)'!Print_Area</vt:lpstr>
      <vt:lpstr>'June 4'!Print_Area</vt:lpstr>
      <vt:lpstr>'Mar 12'!Print_Area</vt:lpstr>
      <vt:lpstr>'Feb 19'!Print_Titles</vt:lpstr>
      <vt:lpstr>'FY 10 11 (July 10 - June 11)'!Print_Titles</vt:lpstr>
      <vt:lpstr>'June 4'!Print_Titles</vt:lpstr>
      <vt:lpstr>'Mar 12'!Print_Titles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Theis, Dorty (PGCB)</cp:lastModifiedBy>
  <cp:lastPrinted>2011-07-05T18:55:23Z</cp:lastPrinted>
  <dcterms:created xsi:type="dcterms:W3CDTF">2006-12-27T14:53:17Z</dcterms:created>
  <dcterms:modified xsi:type="dcterms:W3CDTF">2011-07-05T18:56:38Z</dcterms:modified>
</cp:coreProperties>
</file>

<file path=docProps/custom.xml><?xml version="1.0" encoding="utf-8"?>
<Properties xmlns="http://schemas.openxmlformats.org/officeDocument/2006/custom-properties" xmlns:vt="http://schemas.openxmlformats.org/officeDocument/2006/docPropsVTypes"/>
</file>