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G:\Gaming Revenue\Sports Wagering Revenue Reports\Web Report\"/>
    </mc:Choice>
  </mc:AlternateContent>
  <xr:revisionPtr revIDLastSave="0" documentId="13_ncr:1_{F1F4C541-D936-4B6A-9C38-5F1FE4AEBE3F}" xr6:coauthVersionLast="45" xr6:coauthVersionMax="45" xr10:uidLastSave="{00000000-0000-0000-0000-000000000000}"/>
  <bookViews>
    <workbookView xWindow="-120" yWindow="-120" windowWidth="29040" windowHeight="15840" xr2:uid="{EC593364-E5D4-482F-860F-E5A5FE8AE00B}"/>
  </bookViews>
  <sheets>
    <sheet name="FY 2020-21" sheetId="1" r:id="rId1"/>
    <sheet name="Footnotes" sheetId="2" r:id="rId2"/>
  </sheets>
  <definedNames>
    <definedName name="_xlnm.Print_Area" localSheetId="0">'FY 2020-21'!$A$1:$AA$378</definedName>
    <definedName name="_xlnm.Print_Titles" localSheetId="0">'FY 2020-21'!$A:$A,'FY 2020-21'!$1:$4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378" i="1" l="1"/>
  <c r="Y377" i="1"/>
  <c r="Y376" i="1"/>
  <c r="Y375" i="1"/>
  <c r="Y374" i="1"/>
  <c r="Y373" i="1"/>
  <c r="Y371" i="1"/>
  <c r="Y370" i="1"/>
  <c r="Y369" i="1"/>
  <c r="Y368" i="1"/>
  <c r="Y366" i="1"/>
  <c r="Y365" i="1"/>
  <c r="Y364" i="1"/>
  <c r="Y363" i="1"/>
  <c r="Y362" i="1"/>
  <c r="Y361" i="1"/>
  <c r="W378" i="1" l="1"/>
  <c r="W377" i="1"/>
  <c r="W376" i="1"/>
  <c r="W375" i="1"/>
  <c r="W374" i="1"/>
  <c r="W373" i="1"/>
  <c r="W371" i="1"/>
  <c r="W370" i="1"/>
  <c r="W369" i="1"/>
  <c r="W368" i="1"/>
  <c r="W366" i="1"/>
  <c r="W365" i="1"/>
  <c r="W364" i="1"/>
  <c r="W363" i="1"/>
  <c r="W362" i="1"/>
  <c r="W361" i="1"/>
  <c r="U361" i="1" l="1"/>
  <c r="U378" i="1"/>
  <c r="U377" i="1"/>
  <c r="U376" i="1"/>
  <c r="U375" i="1"/>
  <c r="U374" i="1"/>
  <c r="U373" i="1"/>
  <c r="U371" i="1"/>
  <c r="U370" i="1"/>
  <c r="U369" i="1"/>
  <c r="U368" i="1"/>
  <c r="U366" i="1"/>
  <c r="U365" i="1"/>
  <c r="U364" i="1"/>
  <c r="U363" i="1"/>
  <c r="U362" i="1"/>
  <c r="S361" i="1" l="1"/>
  <c r="S378" i="1"/>
  <c r="S377" i="1"/>
  <c r="S376" i="1"/>
  <c r="S375" i="1"/>
  <c r="S374" i="1"/>
  <c r="S373" i="1"/>
  <c r="S371" i="1"/>
  <c r="S370" i="1"/>
  <c r="S369" i="1"/>
  <c r="S368" i="1"/>
  <c r="S366" i="1"/>
  <c r="S365" i="1"/>
  <c r="S364" i="1"/>
  <c r="S363" i="1"/>
  <c r="S362" i="1"/>
  <c r="Q371" i="1" l="1"/>
  <c r="Q368" i="1"/>
  <c r="Q378" i="1"/>
  <c r="Q377" i="1"/>
  <c r="Q376" i="1"/>
  <c r="Q375" i="1"/>
  <c r="Q374" i="1"/>
  <c r="Q373" i="1"/>
  <c r="Q370" i="1"/>
  <c r="Q369" i="1"/>
  <c r="Q366" i="1"/>
  <c r="Q365" i="1"/>
  <c r="Q364" i="1"/>
  <c r="Q363" i="1"/>
  <c r="Q362" i="1"/>
  <c r="Q361" i="1"/>
  <c r="K371" i="1" l="1"/>
  <c r="M371" i="1"/>
  <c r="O371" i="1"/>
  <c r="O378" i="1" l="1"/>
  <c r="O377" i="1"/>
  <c r="O376" i="1"/>
  <c r="O375" i="1"/>
  <c r="O374" i="1"/>
  <c r="O373" i="1"/>
  <c r="O370" i="1"/>
  <c r="O369" i="1"/>
  <c r="O368" i="1"/>
  <c r="O366" i="1"/>
  <c r="O365" i="1"/>
  <c r="O364" i="1"/>
  <c r="O363" i="1"/>
  <c r="O362" i="1"/>
  <c r="O361" i="1"/>
  <c r="M378" i="1" l="1"/>
  <c r="M377" i="1"/>
  <c r="M376" i="1"/>
  <c r="M375" i="1"/>
  <c r="M374" i="1"/>
  <c r="M373" i="1"/>
  <c r="M370" i="1"/>
  <c r="M369" i="1"/>
  <c r="M368" i="1"/>
  <c r="M366" i="1"/>
  <c r="M365" i="1"/>
  <c r="M364" i="1"/>
  <c r="M363" i="1"/>
  <c r="M362" i="1"/>
  <c r="M361" i="1"/>
  <c r="AA355" i="1"/>
  <c r="AA354" i="1"/>
  <c r="AA353" i="1"/>
  <c r="AA352" i="1"/>
  <c r="AA351" i="1"/>
  <c r="AA350" i="1"/>
  <c r="AA348" i="1"/>
  <c r="AA347" i="1"/>
  <c r="AA346" i="1"/>
  <c r="AA345" i="1"/>
  <c r="AA343" i="1"/>
  <c r="AA342" i="1"/>
  <c r="AA341" i="1"/>
  <c r="AA340" i="1"/>
  <c r="AA339" i="1"/>
  <c r="AA338" i="1"/>
  <c r="AA333" i="1" l="1"/>
  <c r="AA332" i="1"/>
  <c r="AA331" i="1"/>
  <c r="AA330" i="1"/>
  <c r="AA329" i="1"/>
  <c r="AA328" i="1"/>
  <c r="AA326" i="1"/>
  <c r="AA325" i="1"/>
  <c r="AA324" i="1"/>
  <c r="AA323" i="1"/>
  <c r="AA321" i="1"/>
  <c r="AA320" i="1"/>
  <c r="AA319" i="1"/>
  <c r="AA318" i="1"/>
  <c r="AA317" i="1"/>
  <c r="AA316" i="1"/>
  <c r="AA311" i="1"/>
  <c r="AA310" i="1"/>
  <c r="AA309" i="1"/>
  <c r="AA308" i="1"/>
  <c r="AA307" i="1"/>
  <c r="AA306" i="1"/>
  <c r="AA304" i="1"/>
  <c r="AA303" i="1"/>
  <c r="AA302" i="1"/>
  <c r="AA301" i="1"/>
  <c r="AA299" i="1"/>
  <c r="AA298" i="1"/>
  <c r="AA297" i="1"/>
  <c r="AA296" i="1"/>
  <c r="AA295" i="1"/>
  <c r="AA294" i="1"/>
  <c r="AA289" i="1"/>
  <c r="AA288" i="1"/>
  <c r="AA287" i="1"/>
  <c r="AA286" i="1"/>
  <c r="AA285" i="1"/>
  <c r="AA284" i="1"/>
  <c r="AA282" i="1"/>
  <c r="AA281" i="1"/>
  <c r="AA280" i="1"/>
  <c r="AA279" i="1"/>
  <c r="AA277" i="1"/>
  <c r="AA276" i="1"/>
  <c r="AA275" i="1"/>
  <c r="AA274" i="1"/>
  <c r="AA273" i="1"/>
  <c r="AA272" i="1"/>
  <c r="C361" i="1" l="1"/>
  <c r="E361" i="1"/>
  <c r="G361" i="1"/>
  <c r="I361" i="1"/>
  <c r="K361" i="1"/>
  <c r="C362" i="1"/>
  <c r="E362" i="1"/>
  <c r="G362" i="1"/>
  <c r="I362" i="1"/>
  <c r="K362" i="1"/>
  <c r="C363" i="1"/>
  <c r="E363" i="1"/>
  <c r="G363" i="1"/>
  <c r="I363" i="1"/>
  <c r="K363" i="1"/>
  <c r="C364" i="1"/>
  <c r="E364" i="1"/>
  <c r="I364" i="1"/>
  <c r="K364" i="1"/>
  <c r="C365" i="1"/>
  <c r="E365" i="1"/>
  <c r="G365" i="1"/>
  <c r="I365" i="1"/>
  <c r="K365" i="1"/>
  <c r="C366" i="1"/>
  <c r="E366" i="1"/>
  <c r="G366" i="1"/>
  <c r="I366" i="1"/>
  <c r="K366" i="1"/>
  <c r="C368" i="1"/>
  <c r="E368" i="1"/>
  <c r="G368" i="1"/>
  <c r="I368" i="1"/>
  <c r="K368" i="1"/>
  <c r="C369" i="1"/>
  <c r="E369" i="1"/>
  <c r="G369" i="1"/>
  <c r="I369" i="1"/>
  <c r="K369" i="1"/>
  <c r="C370" i="1"/>
  <c r="E370" i="1"/>
  <c r="G370" i="1"/>
  <c r="I370" i="1"/>
  <c r="K370" i="1"/>
  <c r="C371" i="1"/>
  <c r="E371" i="1"/>
  <c r="G371" i="1"/>
  <c r="I371" i="1"/>
  <c r="C373" i="1"/>
  <c r="E373" i="1"/>
  <c r="G373" i="1"/>
  <c r="I373" i="1"/>
  <c r="K373" i="1"/>
  <c r="C374" i="1"/>
  <c r="E374" i="1"/>
  <c r="G374" i="1"/>
  <c r="I374" i="1"/>
  <c r="K374" i="1"/>
  <c r="C375" i="1"/>
  <c r="E375" i="1"/>
  <c r="G375" i="1"/>
  <c r="I375" i="1"/>
  <c r="K375" i="1"/>
  <c r="AA369" i="1" l="1"/>
  <c r="AA366" i="1"/>
  <c r="AA362" i="1"/>
  <c r="AA374" i="1"/>
  <c r="AA370" i="1"/>
  <c r="AA363" i="1"/>
  <c r="AA375" i="1"/>
  <c r="AA373" i="1"/>
  <c r="AA371" i="1"/>
  <c r="AA368" i="1"/>
  <c r="AA365" i="1"/>
  <c r="AA361" i="1"/>
  <c r="K378" i="1"/>
  <c r="K377" i="1"/>
  <c r="K376" i="1"/>
  <c r="I378" i="1" l="1"/>
  <c r="I377" i="1"/>
  <c r="I376" i="1"/>
  <c r="G121" i="1" l="1"/>
  <c r="G364" i="1" s="1"/>
  <c r="AA364" i="1" s="1"/>
  <c r="G378" i="1" l="1"/>
  <c r="G377" i="1"/>
  <c r="G376" i="1"/>
  <c r="E378" i="1" l="1"/>
  <c r="E377" i="1"/>
  <c r="E376" i="1"/>
  <c r="C378" i="1" l="1"/>
  <c r="C377" i="1"/>
  <c r="C376" i="1"/>
  <c r="AA267" i="1" l="1"/>
  <c r="AA266" i="1"/>
  <c r="AA265" i="1"/>
  <c r="AA264" i="1"/>
  <c r="AA263" i="1"/>
  <c r="AA262" i="1"/>
  <c r="AA260" i="1"/>
  <c r="AA259" i="1"/>
  <c r="AA258" i="1"/>
  <c r="AA257" i="1"/>
  <c r="AA255" i="1"/>
  <c r="AA254" i="1"/>
  <c r="AA253" i="1"/>
  <c r="AA252" i="1"/>
  <c r="AA251" i="1"/>
  <c r="AA250" i="1"/>
  <c r="AA8" i="1" l="1"/>
  <c r="AA245" i="1" l="1"/>
  <c r="AA244" i="1"/>
  <c r="AA243" i="1"/>
  <c r="AA242" i="1"/>
  <c r="AA241" i="1"/>
  <c r="AA240" i="1"/>
  <c r="AA238" i="1"/>
  <c r="AA237" i="1"/>
  <c r="AA236" i="1"/>
  <c r="AA235" i="1"/>
  <c r="AA233" i="1"/>
  <c r="AA232" i="1"/>
  <c r="AA231" i="1"/>
  <c r="AA230" i="1"/>
  <c r="AA229" i="1"/>
  <c r="AA228" i="1"/>
  <c r="AA223" i="1" l="1"/>
  <c r="AA222" i="1"/>
  <c r="AA221" i="1"/>
  <c r="AA220" i="1"/>
  <c r="AA219" i="1"/>
  <c r="AA218" i="1"/>
  <c r="AA216" i="1"/>
  <c r="AA215" i="1"/>
  <c r="AA214" i="1"/>
  <c r="AA213" i="1"/>
  <c r="AA211" i="1"/>
  <c r="AA210" i="1"/>
  <c r="AA209" i="1"/>
  <c r="AA208" i="1"/>
  <c r="AA207" i="1"/>
  <c r="AA206" i="1"/>
  <c r="AA184" i="1" l="1"/>
  <c r="AA201" i="1"/>
  <c r="AA200" i="1"/>
  <c r="AA199" i="1"/>
  <c r="AA198" i="1"/>
  <c r="AA197" i="1"/>
  <c r="AA196" i="1"/>
  <c r="AA194" i="1"/>
  <c r="AA193" i="1"/>
  <c r="AA192" i="1"/>
  <c r="AA191" i="1"/>
  <c r="AA189" i="1"/>
  <c r="AA188" i="1"/>
  <c r="AA187" i="1"/>
  <c r="AA186" i="1"/>
  <c r="AA185" i="1"/>
  <c r="AA179" i="1" l="1"/>
  <c r="AA178" i="1"/>
  <c r="AA177" i="1"/>
  <c r="AA176" i="1"/>
  <c r="AA175" i="1"/>
  <c r="AA174" i="1"/>
  <c r="AA172" i="1"/>
  <c r="AA171" i="1"/>
  <c r="AA170" i="1"/>
  <c r="AA169" i="1"/>
  <c r="AA167" i="1"/>
  <c r="AA166" i="1"/>
  <c r="AA165" i="1"/>
  <c r="AA164" i="1"/>
  <c r="AA163" i="1"/>
  <c r="AA162" i="1"/>
  <c r="AA10" i="1" l="1"/>
  <c r="AA12" i="1"/>
  <c r="AA11" i="1"/>
  <c r="AA378" i="1" l="1"/>
  <c r="AA377" i="1"/>
  <c r="AA376" i="1"/>
  <c r="AA157" i="1"/>
  <c r="AA156" i="1"/>
  <c r="AA155" i="1"/>
  <c r="AA154" i="1"/>
  <c r="AA153" i="1"/>
  <c r="AA152" i="1"/>
  <c r="AA150" i="1"/>
  <c r="AA149" i="1"/>
  <c r="AA148" i="1"/>
  <c r="AA147" i="1"/>
  <c r="AA145" i="1"/>
  <c r="AA144" i="1"/>
  <c r="AA143" i="1"/>
  <c r="AA142" i="1"/>
  <c r="AA141" i="1"/>
  <c r="AA140" i="1"/>
  <c r="AA135" i="1"/>
  <c r="AA134" i="1"/>
  <c r="AA133" i="1"/>
  <c r="AA132" i="1"/>
  <c r="AA131" i="1"/>
  <c r="AA130" i="1"/>
  <c r="AA128" i="1"/>
  <c r="AA127" i="1"/>
  <c r="AA126" i="1"/>
  <c r="AA125" i="1"/>
  <c r="AA123" i="1"/>
  <c r="AA122" i="1"/>
  <c r="AA121" i="1"/>
  <c r="AA120" i="1"/>
  <c r="AA119" i="1"/>
  <c r="AA118" i="1"/>
  <c r="AA113" i="1"/>
  <c r="AA112" i="1"/>
  <c r="AA111" i="1"/>
  <c r="AA110" i="1"/>
  <c r="AA109" i="1"/>
  <c r="AA108" i="1"/>
  <c r="AA106" i="1"/>
  <c r="AA105" i="1"/>
  <c r="AA104" i="1"/>
  <c r="AA103" i="1"/>
  <c r="AA101" i="1"/>
  <c r="AA100" i="1"/>
  <c r="AA99" i="1"/>
  <c r="AA98" i="1"/>
  <c r="AA97" i="1"/>
  <c r="AA96" i="1"/>
  <c r="AA91" i="1"/>
  <c r="AA90" i="1"/>
  <c r="AA89" i="1"/>
  <c r="AA88" i="1"/>
  <c r="AA87" i="1"/>
  <c r="AA86" i="1"/>
  <c r="AA84" i="1"/>
  <c r="AA83" i="1"/>
  <c r="AA82" i="1"/>
  <c r="AA81" i="1"/>
  <c r="AA79" i="1"/>
  <c r="AA78" i="1"/>
  <c r="AA77" i="1"/>
  <c r="AA76" i="1"/>
  <c r="AA75" i="1"/>
  <c r="AA74" i="1"/>
  <c r="AA69" i="1"/>
  <c r="AA68" i="1"/>
  <c r="AA67" i="1"/>
  <c r="AA66" i="1"/>
  <c r="AA65" i="1"/>
  <c r="AA64" i="1"/>
  <c r="AA62" i="1"/>
  <c r="AA61" i="1"/>
  <c r="AA60" i="1"/>
  <c r="AA59" i="1"/>
  <c r="AA57" i="1"/>
  <c r="AA56" i="1"/>
  <c r="AA55" i="1"/>
  <c r="AA54" i="1"/>
  <c r="AA53" i="1"/>
  <c r="AA52" i="1"/>
  <c r="AA47" i="1"/>
  <c r="AA46" i="1"/>
  <c r="AA45" i="1"/>
  <c r="AA44" i="1"/>
  <c r="AA43" i="1"/>
  <c r="AA42" i="1"/>
  <c r="AA40" i="1"/>
  <c r="AA39" i="1"/>
  <c r="AA38" i="1"/>
  <c r="AA37" i="1"/>
  <c r="AA35" i="1"/>
  <c r="AA34" i="1"/>
  <c r="AA33" i="1"/>
  <c r="AA32" i="1"/>
  <c r="AA31" i="1"/>
  <c r="AA30" i="1"/>
  <c r="AA25" i="1"/>
  <c r="AA24" i="1"/>
  <c r="AA23" i="1"/>
  <c r="AA22" i="1"/>
  <c r="AA21" i="1"/>
  <c r="AA20" i="1"/>
  <c r="AA18" i="1"/>
  <c r="AA17" i="1"/>
  <c r="AA16" i="1"/>
  <c r="AA15" i="1"/>
  <c r="AA13" i="1"/>
  <c r="AA9" i="1"/>
</calcChain>
</file>

<file path=xl/sharedStrings.xml><?xml version="1.0" encoding="utf-8"?>
<sst xmlns="http://schemas.openxmlformats.org/spreadsheetml/2006/main" count="356" uniqueCount="43">
  <si>
    <t>HOLLYWOOD CASINO</t>
  </si>
  <si>
    <t>Total Sports Wagering</t>
  </si>
  <si>
    <t>Handle*</t>
  </si>
  <si>
    <t>Revenue</t>
  </si>
  <si>
    <t>Promotional Credits</t>
  </si>
  <si>
    <t>Gross Revenue (Taxable)</t>
  </si>
  <si>
    <t>State Tax Due (34%)</t>
  </si>
  <si>
    <t>Local Share Assessment (2%)</t>
  </si>
  <si>
    <t>Retail Sports Wagering</t>
  </si>
  <si>
    <t>Online Sports Wagering</t>
  </si>
  <si>
    <t xml:space="preserve">State Tax Due (34%) </t>
  </si>
  <si>
    <t>PARX CASINO</t>
  </si>
  <si>
    <t>SOUTH PHILADELPHIA RACE AND SPORTSBOOK</t>
  </si>
  <si>
    <t>HARRAH'S</t>
  </si>
  <si>
    <t>VALLEY FORGE CASINO</t>
  </si>
  <si>
    <t>GRAND TOTAL</t>
  </si>
  <si>
    <t>FOOTNOTES:</t>
  </si>
  <si>
    <t>*Sports Wagering Gross Revenue reflects the Handle (wagers) less ONLY the payouts on winning wagers made DURING the reporting month. This means the Handle includes wagers received for future events in which the payout would not be made on a winning ticket until a future month. Therefore, a relevant win percentage cannot be calculated by simply dividing the Gross Revenue by the Handle reported during a like period.</t>
  </si>
  <si>
    <t>PRESQUE ISLE</t>
  </si>
  <si>
    <t>MOUNT AIRY</t>
  </si>
  <si>
    <t>MOHEGAN</t>
  </si>
  <si>
    <t>RIVERS - PITTSBURGH</t>
  </si>
  <si>
    <t>MEADOWS</t>
  </si>
  <si>
    <t>MOHEGAN - LEHIGH VALLEY</t>
  </si>
  <si>
    <t xml:space="preserve">                                                                MONTHLY SPORTS WAGERING REPORT </t>
  </si>
  <si>
    <t>July 2020</t>
  </si>
  <si>
    <t>August 2020</t>
  </si>
  <si>
    <t>September 2020</t>
  </si>
  <si>
    <t>October 2020</t>
  </si>
  <si>
    <t>November 2020</t>
  </si>
  <si>
    <t>December 2020</t>
  </si>
  <si>
    <t>January 2021</t>
  </si>
  <si>
    <t>February 2021</t>
  </si>
  <si>
    <t>March 2021</t>
  </si>
  <si>
    <t>April 2021</t>
  </si>
  <si>
    <t>May 2021</t>
  </si>
  <si>
    <t>June 2021</t>
  </si>
  <si>
    <t>FY 2020/2021 Total</t>
  </si>
  <si>
    <t xml:space="preserve">RIVERS - PHILADELPHIA </t>
  </si>
  <si>
    <t xml:space="preserve">Live! Casino Pittsburgh </t>
  </si>
  <si>
    <t>Wind Creek</t>
  </si>
  <si>
    <t xml:space="preserve">Hollywood Casino Morgantown </t>
  </si>
  <si>
    <t>Live! Casino Philadelphia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</si>
</sst>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General_)"/>
  </numFmts>
  <fonts count="17" x14ac:knownFonts="1">
    <font>
      <sz val="11"/>
      <color theme="1"/>
      <name val="Calibri"/>
      <family val="2"/>
      <scheme val="minor"/>
    </font>
    <font>
      <sz val="10"/>
      <name val="Arial"/>
      <family val="2"/>
    </font>
    <font>
      <sz val="12"/>
      <name val="Calibri"/>
      <family val="2"/>
    </font>
    <font>
      <b/>
      <sz val="18"/>
      <name val="Calibri"/>
      <family val="2"/>
    </font>
    <font>
      <sz val="18"/>
      <color theme="1"/>
      <name val="Calibri"/>
      <family val="2"/>
      <scheme val="minor"/>
    </font>
    <font>
      <b/>
      <u/>
      <sz val="16"/>
      <name val="Calibri"/>
      <family val="2"/>
    </font>
    <font>
      <b/>
      <sz val="12"/>
      <name val="Calibri"/>
      <family val="2"/>
    </font>
    <font>
      <u/>
      <sz val="16"/>
      <name val="Calibri"/>
      <family val="2"/>
    </font>
    <font>
      <sz val="16"/>
      <name val="Calibri"/>
      <family val="2"/>
    </font>
    <font>
      <b/>
      <u/>
      <sz val="16"/>
      <color indexed="8"/>
      <name val="Calibri"/>
      <family val="2"/>
    </font>
    <font>
      <b/>
      <u/>
      <sz val="12"/>
      <color indexed="8"/>
      <name val="Calibri"/>
      <family val="2"/>
    </font>
    <font>
      <b/>
      <u/>
      <sz val="12"/>
      <name val="Calibri"/>
      <family val="2"/>
    </font>
    <font>
      <b/>
      <sz val="14"/>
      <color theme="1"/>
      <name val="Calibri"/>
      <family val="2"/>
      <scheme val="minor"/>
    </font>
    <font>
      <i/>
      <sz val="14"/>
      <color theme="1"/>
      <name val="Calibri"/>
      <family val="2"/>
      <scheme val="minor"/>
    </font>
    <font>
      <u/>
      <sz val="12"/>
      <name val="Calibri"/>
      <family val="2"/>
    </font>
    <font>
      <b/>
      <sz val="12"/>
      <color indexed="8"/>
      <name val="Calibri"/>
      <family val="2"/>
    </font>
    <font>
      <sz val="12"/>
      <name val="Helv"/>
    </font>
  </fonts>
  <fills count="2">
    <fill>
      <patternFill patternType="none"/>
    </fill>
    <fill>
      <patternFill patternType="gray125"/>
    </fill>
  </fills>
  <borders count="2">
    <border>
      <left/>
      <right/>
      <top/>
      <bottom/>
      <diagonal/>
    </border>
    <border>
      <left/>
      <right/>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7" fontId="16" fillId="0" borderId="0"/>
  </cellStyleXfs>
  <cellXfs count="55">
    <xf numFmtId="0" fontId="0" fillId="0" borderId="0" xfId="0"/>
    <xf numFmtId="0" fontId="2" fillId="0" borderId="0" xfId="1" applyFont="1"/>
    <xf numFmtId="0" fontId="5" fillId="0" borderId="0" xfId="1" applyFont="1" applyBorder="1"/>
    <xf numFmtId="0" fontId="6" fillId="0" borderId="1" xfId="1" applyFont="1" applyBorder="1"/>
    <xf numFmtId="0" fontId="7" fillId="0" borderId="0" xfId="1" applyFont="1" applyBorder="1"/>
    <xf numFmtId="0" fontId="2" fillId="0" borderId="0" xfId="1" applyFont="1" applyBorder="1"/>
    <xf numFmtId="0" fontId="9" fillId="0" borderId="0" xfId="1" applyFont="1"/>
    <xf numFmtId="0" fontId="8" fillId="0" borderId="0" xfId="1" applyFont="1" applyAlignment="1">
      <alignment horizontal="left" indent="1"/>
    </xf>
    <xf numFmtId="165" fontId="2" fillId="0" borderId="0" xfId="2" applyNumberFormat="1" applyFont="1" applyFill="1" applyAlignment="1"/>
    <xf numFmtId="0" fontId="6" fillId="0" borderId="0" xfId="1" applyFont="1"/>
    <xf numFmtId="0" fontId="8" fillId="0" borderId="0" xfId="0" applyFont="1" applyAlignment="1">
      <alignment horizontal="left" indent="1"/>
    </xf>
    <xf numFmtId="0" fontId="10" fillId="0" borderId="0" xfId="1" applyFont="1"/>
    <xf numFmtId="164" fontId="2" fillId="0" borderId="0" xfId="2" applyNumberFormat="1" applyFont="1" applyFill="1" applyAlignment="1"/>
    <xf numFmtId="164" fontId="2" fillId="0" borderId="0" xfId="1" applyNumberFormat="1" applyFont="1" applyAlignment="1"/>
    <xf numFmtId="164" fontId="11" fillId="0" borderId="0" xfId="1" applyNumberFormat="1" applyFont="1" applyFill="1" applyAlignment="1"/>
    <xf numFmtId="0" fontId="2" fillId="0" borderId="0" xfId="1" applyFont="1" applyAlignment="1">
      <alignment horizontal="left" indent="1"/>
    </xf>
    <xf numFmtId="164" fontId="11" fillId="0" borderId="0" xfId="1" applyNumberFormat="1" applyFont="1" applyAlignment="1"/>
    <xf numFmtId="0" fontId="2" fillId="0" borderId="0" xfId="0" applyFont="1" applyAlignment="1">
      <alignment horizontal="left" indent="1"/>
    </xf>
    <xf numFmtId="164" fontId="2" fillId="0" borderId="0" xfId="2" applyNumberFormat="1" applyFont="1" applyAlignment="1">
      <alignment horizontal="right"/>
    </xf>
    <xf numFmtId="164" fontId="6" fillId="0" borderId="0" xfId="2" applyNumberFormat="1" applyFont="1" applyFill="1" applyAlignment="1"/>
    <xf numFmtId="1" fontId="6" fillId="0" borderId="0" xfId="2" applyNumberFormat="1" applyFont="1" applyFill="1" applyAlignment="1"/>
    <xf numFmtId="164" fontId="2" fillId="0" borderId="0" xfId="2" applyNumberFormat="1" applyFont="1" applyAlignment="1"/>
    <xf numFmtId="0" fontId="6" fillId="0" borderId="0" xfId="1" applyFont="1" applyAlignment="1">
      <alignment horizontal="left"/>
    </xf>
    <xf numFmtId="0" fontId="11" fillId="0" borderId="0" xfId="1" applyFont="1" applyAlignment="1"/>
    <xf numFmtId="166" fontId="2" fillId="0" borderId="0" xfId="2" applyNumberFormat="1" applyFont="1" applyAlignment="1">
      <alignment horizontal="right"/>
    </xf>
    <xf numFmtId="166" fontId="2" fillId="0" borderId="0" xfId="2" applyNumberFormat="1" applyFont="1" applyAlignment="1"/>
    <xf numFmtId="8" fontId="2" fillId="0" borderId="0" xfId="1" applyNumberFormat="1" applyFont="1" applyAlignment="1"/>
    <xf numFmtId="37" fontId="2" fillId="0" borderId="0" xfId="3" applyNumberFormat="1" applyFont="1" applyAlignment="1">
      <alignment horizontal="right"/>
    </xf>
    <xf numFmtId="1" fontId="2" fillId="0" borderId="0" xfId="2" applyNumberFormat="1" applyFont="1" applyAlignment="1"/>
    <xf numFmtId="165" fontId="2" fillId="0" borderId="0" xfId="2" applyNumberFormat="1" applyFont="1" applyAlignment="1"/>
    <xf numFmtId="0" fontId="2" fillId="0" borderId="0" xfId="1" applyFont="1" applyAlignment="1"/>
    <xf numFmtId="43" fontId="2" fillId="0" borderId="0" xfId="4" applyFont="1" applyFill="1" applyAlignment="1"/>
    <xf numFmtId="0" fontId="11" fillId="0" borderId="0" xfId="1" applyFont="1"/>
    <xf numFmtId="3" fontId="6" fillId="0" borderId="0" xfId="2" applyNumberFormat="1" applyFont="1" applyFill="1" applyAlignment="1"/>
    <xf numFmtId="164" fontId="2" fillId="0" borderId="0" xfId="2" applyNumberFormat="1" applyFont="1" applyFill="1"/>
    <xf numFmtId="164" fontId="2" fillId="0" borderId="0" xfId="1" applyNumberFormat="1" applyFont="1"/>
    <xf numFmtId="0" fontId="12" fillId="0" borderId="0" xfId="0" applyFont="1"/>
    <xf numFmtId="164" fontId="0" fillId="0" borderId="0" xfId="0" applyNumberFormat="1"/>
    <xf numFmtId="49" fontId="6" fillId="0" borderId="1" xfId="1" applyNumberFormat="1" applyFont="1" applyBorder="1" applyAlignment="1">
      <alignment horizontal="center"/>
    </xf>
    <xf numFmtId="49" fontId="6" fillId="0" borderId="0" xfId="1" applyNumberFormat="1" applyFont="1" applyBorder="1" applyAlignment="1">
      <alignment horizontal="center"/>
    </xf>
    <xf numFmtId="49" fontId="6" fillId="0" borderId="1" xfId="1" applyNumberFormat="1" applyFont="1" applyBorder="1" applyAlignment="1">
      <alignment horizontal="center" wrapText="1"/>
    </xf>
    <xf numFmtId="0" fontId="11" fillId="0" borderId="0" xfId="1" applyFont="1" applyBorder="1"/>
    <xf numFmtId="0" fontId="14" fillId="0" borderId="0" xfId="1" applyFont="1" applyBorder="1"/>
    <xf numFmtId="0" fontId="15" fillId="0" borderId="0" xfId="1" applyFont="1"/>
    <xf numFmtId="0" fontId="6" fillId="0" borderId="0" xfId="0" applyFont="1" applyAlignment="1">
      <alignment horizontal="left" indent="1"/>
    </xf>
    <xf numFmtId="49" fontId="2" fillId="0" borderId="0" xfId="1" applyNumberFormat="1" applyFont="1" applyBorder="1" applyAlignment="1">
      <alignment horizontal="center"/>
    </xf>
    <xf numFmtId="164" fontId="11" fillId="0" borderId="0" xfId="1" applyNumberFormat="1" applyFont="1"/>
    <xf numFmtId="164" fontId="6" fillId="0" borderId="0" xfId="2" applyNumberFormat="1" applyFont="1" applyAlignment="1"/>
    <xf numFmtId="6" fontId="2" fillId="0" borderId="0" xfId="2" applyNumberFormat="1" applyFont="1" applyFill="1" applyAlignment="1"/>
    <xf numFmtId="8" fontId="0" fillId="0" borderId="0" xfId="0" applyNumberFormat="1"/>
    <xf numFmtId="0" fontId="2" fillId="0" borderId="0" xfId="1" applyFont="1" applyAlignment="1">
      <alignment horizontal="center" vertical="center"/>
    </xf>
    <xf numFmtId="0" fontId="0" fillId="0" borderId="0" xfId="0" applyAlignment="1"/>
    <xf numFmtId="0" fontId="3" fillId="0" borderId="0" xfId="1" applyFont="1" applyAlignment="1">
      <alignment horizontal="center" vertical="center"/>
    </xf>
    <xf numFmtId="0" fontId="4" fillId="0" borderId="0" xfId="0" applyFont="1" applyAlignment="1">
      <alignment horizontal="center"/>
    </xf>
    <xf numFmtId="0" fontId="13" fillId="0" borderId="0" xfId="0" applyFont="1" applyAlignment="1">
      <alignment horizontal="left" vertical="center" wrapText="1"/>
    </xf>
  </cellXfs>
  <cellStyles count="6">
    <cellStyle name="Comma 2" xfId="4" xr:uid="{6FA96660-B9CE-44C5-A49E-B1A779137F08}"/>
    <cellStyle name="Currency 2" xfId="3" xr:uid="{70782773-A5AD-4D01-90C3-3BD96C63E62C}"/>
    <cellStyle name="Normal" xfId="0" builtinId="0"/>
    <cellStyle name="Normal 2" xfId="1" xr:uid="{51E51AE6-84A9-4BD1-A72B-1B3199E48A85}"/>
    <cellStyle name="Normal 2 2" xfId="5" xr:uid="{894A84E7-6AD8-4089-90BA-C97952821642}"/>
    <cellStyle name="Percent 2" xfId="2" xr:uid="{A1C99785-004E-4426-AE91-B94534605E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551113</xdr:colOff>
      <xdr:row>0</xdr:row>
      <xdr:rowOff>28575</xdr:rowOff>
    </xdr:from>
    <xdr:to>
      <xdr:col>18</xdr:col>
      <xdr:colOff>821154</xdr:colOff>
      <xdr:row>2</xdr:row>
      <xdr:rowOff>66675</xdr:rowOff>
    </xdr:to>
    <xdr:pic>
      <xdr:nvPicPr>
        <xdr:cNvPr id="2" name="Picture 1" descr="LetterHead_Color-no-info">
          <a:extLst>
            <a:ext uri="{FF2B5EF4-FFF2-40B4-BE49-F238E27FC236}">
              <a16:creationId xmlns:a16="http://schemas.microsoft.com/office/drawing/2014/main" id="{6C3B6110-96B6-420D-A13B-BFE63636F9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7763" y="28575"/>
          <a:ext cx="6829591"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557C-0A62-4B8C-8E87-4FE1CDB9E0C5}">
  <dimension ref="A1:AA701"/>
  <sheetViews>
    <sheetView tabSelected="1" view="pageBreakPreview" zoomScaleNormal="100" zoomScaleSheetLayoutView="100" workbookViewId="0">
      <pane ySplit="4" topLeftCell="A8" activePane="bottomLeft" state="frozen"/>
      <selection pane="bottomLeft" activeCell="S376" sqref="S376"/>
    </sheetView>
  </sheetViews>
  <sheetFormatPr defaultColWidth="9.140625" defaultRowHeight="15.75" x14ac:dyDescent="0.25"/>
  <cols>
    <col min="1" max="1" width="47.5703125" style="1" customWidth="1"/>
    <col min="2" max="2" width="3.7109375" style="1" customWidth="1"/>
    <col min="3" max="3" width="14.85546875" style="1" customWidth="1"/>
    <col min="4" max="4" width="3.140625" style="1" customWidth="1"/>
    <col min="5" max="5" width="15.5703125" style="1" customWidth="1"/>
    <col min="6" max="6" width="2.85546875" style="1" customWidth="1"/>
    <col min="7" max="7" width="16.5703125" style="1" customWidth="1"/>
    <col min="8" max="8" width="3" style="1" customWidth="1"/>
    <col min="9" max="9" width="14.85546875" style="1" customWidth="1"/>
    <col min="10" max="10" width="3.5703125" style="1" customWidth="1"/>
    <col min="11" max="11" width="16.5703125" style="1" customWidth="1"/>
    <col min="12" max="12" width="3.5703125" style="1" customWidth="1"/>
    <col min="13" max="13" width="16.140625" style="1" customWidth="1"/>
    <col min="14" max="14" width="3" style="1" customWidth="1"/>
    <col min="15" max="15" width="14.140625" style="1" customWidth="1"/>
    <col min="16" max="16" width="3.85546875" style="1" customWidth="1"/>
    <col min="17" max="17" width="14.42578125" style="1" customWidth="1"/>
    <col min="18" max="18" width="3.85546875" style="1" customWidth="1"/>
    <col min="19" max="19" width="14.42578125" style="1" bestFit="1" customWidth="1"/>
    <col min="20" max="20" width="3" style="1" customWidth="1"/>
    <col min="21" max="21" width="14.140625" style="1" customWidth="1"/>
    <col min="22" max="22" width="2.42578125" style="1" customWidth="1"/>
    <col min="23" max="23" width="13.5703125" style="1" customWidth="1"/>
    <col min="24" max="24" width="3.140625" style="1" customWidth="1"/>
    <col min="25" max="25" width="14.42578125" style="1" bestFit="1" customWidth="1"/>
    <col min="26" max="26" width="2.85546875" style="1" customWidth="1"/>
    <col min="27" max="27" width="16.28515625" style="1" customWidth="1"/>
    <col min="28" max="16384" width="9.140625" style="1"/>
  </cols>
  <sheetData>
    <row r="1" spans="1:27" ht="58.5" customHeight="1" x14ac:dyDescent="0.25">
      <c r="A1" s="50"/>
      <c r="B1" s="50"/>
      <c r="C1" s="51"/>
      <c r="D1" s="51"/>
      <c r="E1" s="51"/>
      <c r="F1" s="51"/>
      <c r="G1" s="51"/>
      <c r="H1" s="51"/>
      <c r="I1" s="51"/>
      <c r="J1" s="51"/>
      <c r="K1" s="51"/>
      <c r="L1" s="51"/>
      <c r="M1" s="51"/>
      <c r="N1" s="51"/>
      <c r="O1" s="51"/>
      <c r="P1" s="51"/>
      <c r="Q1" s="51"/>
      <c r="R1" s="51"/>
      <c r="S1" s="51"/>
      <c r="T1" s="51"/>
      <c r="U1" s="51"/>
      <c r="V1" s="51"/>
      <c r="W1" s="51"/>
      <c r="X1" s="51"/>
      <c r="Y1" s="51"/>
      <c r="Z1" s="51"/>
      <c r="AA1" s="51"/>
    </row>
    <row r="2" spans="1:27" ht="27" customHeigh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row>
    <row r="3" spans="1:27" ht="30.75" customHeight="1" x14ac:dyDescent="0.35">
      <c r="A3" s="52" t="s">
        <v>24</v>
      </c>
      <c r="B3" s="52"/>
      <c r="C3" s="53"/>
      <c r="D3" s="53"/>
      <c r="E3" s="53"/>
      <c r="F3" s="53"/>
      <c r="G3" s="53"/>
      <c r="H3" s="53"/>
      <c r="I3" s="53"/>
      <c r="J3" s="53"/>
      <c r="K3" s="53"/>
      <c r="L3" s="53"/>
      <c r="M3" s="53"/>
      <c r="N3" s="53"/>
      <c r="O3" s="53"/>
      <c r="P3" s="53"/>
      <c r="Q3" s="53"/>
      <c r="R3" s="53"/>
      <c r="S3" s="53"/>
      <c r="T3" s="53"/>
      <c r="U3" s="53"/>
      <c r="V3" s="53"/>
      <c r="W3" s="53"/>
      <c r="X3" s="53"/>
      <c r="Y3" s="53"/>
      <c r="Z3" s="53"/>
      <c r="AA3" s="53"/>
    </row>
    <row r="4" spans="1:27" s="3" customFormat="1" ht="42.75" customHeight="1" x14ac:dyDescent="0.35">
      <c r="A4" s="41"/>
      <c r="B4" s="2"/>
      <c r="C4" s="38" t="s">
        <v>25</v>
      </c>
      <c r="D4" s="39"/>
      <c r="E4" s="38" t="s">
        <v>26</v>
      </c>
      <c r="F4" s="39"/>
      <c r="G4" s="38" t="s">
        <v>27</v>
      </c>
      <c r="H4" s="39"/>
      <c r="I4" s="38" t="s">
        <v>28</v>
      </c>
      <c r="J4" s="39"/>
      <c r="K4" s="38" t="s">
        <v>29</v>
      </c>
      <c r="L4" s="39"/>
      <c r="M4" s="38" t="s">
        <v>30</v>
      </c>
      <c r="N4" s="39"/>
      <c r="O4" s="38" t="s">
        <v>31</v>
      </c>
      <c r="P4" s="39"/>
      <c r="Q4" s="38" t="s">
        <v>32</v>
      </c>
      <c r="R4" s="39"/>
      <c r="S4" s="38" t="s">
        <v>33</v>
      </c>
      <c r="T4" s="39"/>
      <c r="U4" s="38" t="s">
        <v>34</v>
      </c>
      <c r="V4" s="39"/>
      <c r="W4" s="38" t="s">
        <v>35</v>
      </c>
      <c r="X4" s="39"/>
      <c r="Y4" s="38" t="s">
        <v>36</v>
      </c>
      <c r="Z4" s="39"/>
      <c r="AA4" s="40" t="s">
        <v>37</v>
      </c>
    </row>
    <row r="5" spans="1:27" s="5" customFormat="1" ht="21" x14ac:dyDescent="0.35">
      <c r="A5" s="42"/>
      <c r="B5" s="4"/>
      <c r="C5" s="45"/>
      <c r="D5" s="45"/>
      <c r="E5" s="45"/>
      <c r="F5" s="45"/>
      <c r="G5" s="45"/>
      <c r="H5" s="45"/>
      <c r="I5" s="45"/>
      <c r="J5" s="45"/>
      <c r="K5" s="45"/>
      <c r="L5" s="45"/>
      <c r="M5" s="45"/>
      <c r="N5" s="45"/>
      <c r="O5" s="45"/>
      <c r="P5" s="45"/>
      <c r="Q5" s="45"/>
      <c r="R5" s="45"/>
      <c r="S5" s="45"/>
      <c r="T5" s="45"/>
      <c r="U5" s="45"/>
      <c r="V5" s="45"/>
      <c r="W5" s="45"/>
      <c r="X5" s="45"/>
      <c r="Y5" s="45"/>
      <c r="Z5" s="45"/>
      <c r="AA5" s="45"/>
    </row>
    <row r="6" spans="1:27" ht="15.75" customHeight="1" x14ac:dyDescent="0.35">
      <c r="A6" s="11" t="s">
        <v>0</v>
      </c>
      <c r="B6" s="6"/>
      <c r="C6" s="32"/>
      <c r="D6" s="32"/>
      <c r="E6" s="32"/>
      <c r="F6" s="32"/>
      <c r="G6" s="32"/>
      <c r="H6" s="32"/>
      <c r="I6" s="32"/>
      <c r="J6" s="32"/>
      <c r="K6" s="32"/>
      <c r="L6" s="32"/>
      <c r="M6" s="32"/>
      <c r="N6" s="32"/>
      <c r="O6" s="32"/>
      <c r="P6" s="32"/>
      <c r="Q6" s="32"/>
      <c r="R6" s="32"/>
      <c r="S6" s="32"/>
      <c r="T6" s="32"/>
      <c r="U6" s="32"/>
      <c r="V6" s="32"/>
      <c r="W6" s="32"/>
      <c r="X6" s="32"/>
      <c r="Y6" s="32"/>
      <c r="Z6" s="32"/>
      <c r="AA6" s="32"/>
    </row>
    <row r="7" spans="1:27" ht="15.75" customHeight="1" x14ac:dyDescent="0.35">
      <c r="A7" s="43" t="s">
        <v>1</v>
      </c>
      <c r="B7" s="6"/>
      <c r="C7" s="32"/>
      <c r="D7" s="32"/>
      <c r="E7" s="32"/>
      <c r="F7" s="32"/>
      <c r="G7" s="32"/>
      <c r="H7" s="32"/>
      <c r="I7" s="32"/>
      <c r="J7" s="32"/>
      <c r="K7" s="32"/>
      <c r="L7" s="32"/>
      <c r="M7" s="32"/>
      <c r="N7" s="32"/>
      <c r="O7" s="32"/>
      <c r="P7" s="32"/>
      <c r="Q7" s="32"/>
      <c r="R7" s="32"/>
      <c r="S7" s="32"/>
      <c r="T7" s="32"/>
      <c r="U7" s="32"/>
      <c r="V7" s="32"/>
      <c r="W7" s="32"/>
      <c r="X7" s="32"/>
      <c r="Y7" s="32"/>
      <c r="Z7" s="32"/>
      <c r="AA7" s="32"/>
    </row>
    <row r="8" spans="1:27" ht="15.75" customHeight="1" x14ac:dyDescent="0.35">
      <c r="A8" s="15" t="s">
        <v>2</v>
      </c>
      <c r="B8" s="6"/>
      <c r="C8" s="12">
        <v>822461.13</v>
      </c>
      <c r="D8" s="46"/>
      <c r="E8" s="12">
        <v>2095903.94</v>
      </c>
      <c r="F8" s="46"/>
      <c r="G8" s="48">
        <v>32335583.68</v>
      </c>
      <c r="H8" s="46"/>
      <c r="I8" s="12">
        <v>63802150.770000003</v>
      </c>
      <c r="J8" s="46"/>
      <c r="K8" s="12">
        <v>57806082.280000001</v>
      </c>
      <c r="L8" s="46"/>
      <c r="M8" s="12">
        <v>72565262.780000001</v>
      </c>
      <c r="N8" s="46"/>
      <c r="O8" s="12">
        <v>66535847.93</v>
      </c>
      <c r="P8" s="46"/>
      <c r="Q8" s="48">
        <v>67354922.069999993</v>
      </c>
      <c r="R8" s="46"/>
      <c r="S8" s="12">
        <v>65222832.530000001</v>
      </c>
      <c r="T8" s="12"/>
      <c r="U8" s="48">
        <v>58552637.219999999</v>
      </c>
      <c r="V8" s="12"/>
      <c r="W8" s="12">
        <v>44977559.07</v>
      </c>
      <c r="X8" s="12"/>
      <c r="Y8" s="48">
        <v>33506874.059999999</v>
      </c>
      <c r="Z8" s="46"/>
      <c r="AA8" s="12">
        <f>SUM(C8:Z8)</f>
        <v>565578117.46000004</v>
      </c>
    </row>
    <row r="9" spans="1:27" ht="15.75" customHeight="1" x14ac:dyDescent="0.35">
      <c r="A9" s="15" t="s">
        <v>3</v>
      </c>
      <c r="B9" s="6"/>
      <c r="C9" s="12">
        <v>98298.35</v>
      </c>
      <c r="D9" s="46"/>
      <c r="E9" s="12">
        <v>185455.15</v>
      </c>
      <c r="F9" s="46"/>
      <c r="G9" s="48">
        <v>-286546.23</v>
      </c>
      <c r="H9" s="46"/>
      <c r="I9" s="12">
        <v>5242251.1100000003</v>
      </c>
      <c r="J9" s="46"/>
      <c r="K9" s="12">
        <v>4883277.8499999996</v>
      </c>
      <c r="L9" s="46"/>
      <c r="M9" s="12">
        <v>14730881.539999999</v>
      </c>
      <c r="N9" s="46"/>
      <c r="O9" s="12">
        <v>2757166.3600000003</v>
      </c>
      <c r="P9" s="46"/>
      <c r="Q9" s="48">
        <v>4941633.8899999997</v>
      </c>
      <c r="R9" s="46"/>
      <c r="S9" s="12">
        <v>6550448.4300000006</v>
      </c>
      <c r="T9" s="12"/>
      <c r="U9" s="48">
        <v>2837618.71</v>
      </c>
      <c r="V9" s="12"/>
      <c r="W9" s="12">
        <v>2989123.84</v>
      </c>
      <c r="X9" s="12"/>
      <c r="Y9" s="48">
        <v>3475874.5300000003</v>
      </c>
      <c r="Z9" s="46"/>
      <c r="AA9" s="12">
        <f t="shared" ref="AA9:AA13" si="0">SUM(C9:Z9)</f>
        <v>48405483.530000001</v>
      </c>
    </row>
    <row r="10" spans="1:27" ht="15.75" customHeight="1" x14ac:dyDescent="0.35">
      <c r="A10" s="15" t="s">
        <v>4</v>
      </c>
      <c r="B10" s="6"/>
      <c r="C10" s="12">
        <v>0</v>
      </c>
      <c r="D10" s="46"/>
      <c r="E10" s="12">
        <v>0</v>
      </c>
      <c r="F10" s="46"/>
      <c r="G10" s="48">
        <v>2155950.1800000002</v>
      </c>
      <c r="H10" s="46"/>
      <c r="I10" s="12">
        <v>1818453.66</v>
      </c>
      <c r="J10" s="46"/>
      <c r="K10" s="12">
        <v>1099158.01</v>
      </c>
      <c r="L10" s="46"/>
      <c r="M10" s="12">
        <v>798760.69</v>
      </c>
      <c r="N10" s="46"/>
      <c r="O10" s="12">
        <v>1448831.19</v>
      </c>
      <c r="P10" s="46"/>
      <c r="Q10" s="48">
        <v>5813861.9500000002</v>
      </c>
      <c r="R10" s="46"/>
      <c r="S10" s="12">
        <v>2855163.3</v>
      </c>
      <c r="T10" s="12"/>
      <c r="U10" s="48">
        <v>2700633.47</v>
      </c>
      <c r="V10" s="12"/>
      <c r="W10" s="12">
        <v>1165494.06</v>
      </c>
      <c r="X10" s="12"/>
      <c r="Y10" s="48">
        <v>990014.17</v>
      </c>
      <c r="Z10" s="46"/>
      <c r="AA10" s="12">
        <f t="shared" si="0"/>
        <v>20846320.68</v>
      </c>
    </row>
    <row r="11" spans="1:27" s="9" customFormat="1" ht="15.75" customHeight="1" x14ac:dyDescent="0.35">
      <c r="A11" s="15" t="s">
        <v>5</v>
      </c>
      <c r="B11" s="7"/>
      <c r="C11" s="12">
        <v>98298.35</v>
      </c>
      <c r="D11" s="12"/>
      <c r="E11" s="12">
        <v>185455.15</v>
      </c>
      <c r="F11" s="12"/>
      <c r="G11" s="48">
        <v>-2441283.5099999998</v>
      </c>
      <c r="H11" s="12"/>
      <c r="I11" s="12">
        <v>3423797.45</v>
      </c>
      <c r="J11" s="12"/>
      <c r="K11" s="12">
        <v>3784119.84</v>
      </c>
      <c r="L11" s="12"/>
      <c r="M11" s="12">
        <v>13932120.85</v>
      </c>
      <c r="N11" s="12"/>
      <c r="O11" s="12">
        <v>1308335.17</v>
      </c>
      <c r="P11" s="12"/>
      <c r="Q11" s="48">
        <v>-872228.05999999994</v>
      </c>
      <c r="R11" s="12"/>
      <c r="S11" s="12">
        <v>3695285.13</v>
      </c>
      <c r="T11" s="12"/>
      <c r="U11" s="48">
        <v>136985.24</v>
      </c>
      <c r="V11" s="12"/>
      <c r="W11" s="12">
        <v>1823629.7799999998</v>
      </c>
      <c r="X11" s="12"/>
      <c r="Y11" s="48">
        <v>2485860.3600000003</v>
      </c>
      <c r="Z11" s="47"/>
      <c r="AA11" s="12">
        <f t="shared" si="0"/>
        <v>27560375.749999996</v>
      </c>
    </row>
    <row r="12" spans="1:27" ht="15.75" customHeight="1" x14ac:dyDescent="0.35">
      <c r="A12" s="15" t="s">
        <v>6</v>
      </c>
      <c r="B12" s="7"/>
      <c r="C12" s="12">
        <v>33421.440000000002</v>
      </c>
      <c r="D12" s="12"/>
      <c r="E12" s="12">
        <v>63054.75</v>
      </c>
      <c r="F12" s="12"/>
      <c r="G12" s="48">
        <v>-830036.39999999991</v>
      </c>
      <c r="H12" s="12"/>
      <c r="I12" s="12">
        <v>1164091.1399999999</v>
      </c>
      <c r="J12" s="12"/>
      <c r="K12" s="12">
        <v>1286600.74</v>
      </c>
      <c r="L12" s="12"/>
      <c r="M12" s="12">
        <v>4736921.09</v>
      </c>
      <c r="N12" s="12"/>
      <c r="O12" s="12">
        <v>444833.96</v>
      </c>
      <c r="P12" s="12"/>
      <c r="Q12" s="48">
        <v>-296557.53999999998</v>
      </c>
      <c r="R12" s="12"/>
      <c r="S12" s="12">
        <v>1256396.94</v>
      </c>
      <c r="T12" s="12"/>
      <c r="U12" s="48">
        <v>46574.979999999996</v>
      </c>
      <c r="V12" s="12"/>
      <c r="W12" s="12">
        <v>620034.13</v>
      </c>
      <c r="X12" s="12"/>
      <c r="Y12" s="48">
        <v>845192.52</v>
      </c>
      <c r="Z12" s="21"/>
      <c r="AA12" s="12">
        <f t="shared" si="0"/>
        <v>9370527.75</v>
      </c>
    </row>
    <row r="13" spans="1:27" ht="15.75" customHeight="1" x14ac:dyDescent="0.35">
      <c r="A13" s="17" t="s">
        <v>7</v>
      </c>
      <c r="B13" s="10"/>
      <c r="C13" s="12">
        <v>1965.97</v>
      </c>
      <c r="D13" s="12"/>
      <c r="E13" s="12">
        <v>3709.1</v>
      </c>
      <c r="F13" s="12"/>
      <c r="G13" s="48">
        <v>-48825.67</v>
      </c>
      <c r="H13" s="12"/>
      <c r="I13" s="12">
        <v>68475.95</v>
      </c>
      <c r="J13" s="12"/>
      <c r="K13" s="12">
        <v>75682.400000000009</v>
      </c>
      <c r="L13" s="12"/>
      <c r="M13" s="12">
        <v>278642.42000000004</v>
      </c>
      <c r="N13" s="12"/>
      <c r="O13" s="12">
        <v>26166.7</v>
      </c>
      <c r="P13" s="12"/>
      <c r="Q13" s="48">
        <v>-17444.560000000001</v>
      </c>
      <c r="R13" s="12"/>
      <c r="S13" s="12">
        <v>73905.709999999992</v>
      </c>
      <c r="T13" s="12"/>
      <c r="U13" s="48">
        <v>2739.7000000000003</v>
      </c>
      <c r="V13" s="12"/>
      <c r="W13" s="12">
        <v>36472.590000000004</v>
      </c>
      <c r="X13" s="12"/>
      <c r="Y13" s="48">
        <v>49717.21</v>
      </c>
      <c r="Z13" s="21"/>
      <c r="AA13" s="12">
        <f t="shared" si="0"/>
        <v>551207.52</v>
      </c>
    </row>
    <row r="14" spans="1:27" ht="15.75" customHeight="1" x14ac:dyDescent="0.35">
      <c r="A14" s="44" t="s">
        <v>8</v>
      </c>
      <c r="B14" s="10"/>
      <c r="C14" s="12"/>
      <c r="D14" s="12"/>
      <c r="E14" s="12"/>
      <c r="F14" s="12"/>
      <c r="G14" s="48"/>
      <c r="H14" s="12"/>
      <c r="I14" s="12"/>
      <c r="J14" s="12"/>
      <c r="K14" s="12"/>
      <c r="L14" s="12"/>
      <c r="M14" s="12"/>
      <c r="N14" s="12"/>
      <c r="O14" s="12"/>
      <c r="P14" s="12"/>
      <c r="Q14" s="48"/>
      <c r="R14" s="12"/>
      <c r="S14" s="12"/>
      <c r="T14" s="12"/>
      <c r="U14" s="48"/>
      <c r="V14" s="12"/>
      <c r="W14" s="12"/>
      <c r="X14" s="12"/>
      <c r="Y14" s="48"/>
      <c r="Z14" s="21"/>
      <c r="AA14" s="12"/>
    </row>
    <row r="15" spans="1:27" ht="15.75" customHeight="1" x14ac:dyDescent="0.35">
      <c r="A15" s="15" t="s">
        <v>2</v>
      </c>
      <c r="B15" s="10"/>
      <c r="C15" s="12">
        <v>822461.13</v>
      </c>
      <c r="D15" s="12"/>
      <c r="E15" s="12">
        <v>2095903.94</v>
      </c>
      <c r="F15" s="12"/>
      <c r="G15" s="48">
        <v>2452512.73</v>
      </c>
      <c r="H15" s="12"/>
      <c r="I15" s="12">
        <v>2810382.63</v>
      </c>
      <c r="J15" s="12"/>
      <c r="K15" s="12">
        <v>2149540.94</v>
      </c>
      <c r="L15" s="12"/>
      <c r="M15" s="12">
        <v>785958.48</v>
      </c>
      <c r="N15" s="12"/>
      <c r="O15" s="12">
        <v>1493327.38</v>
      </c>
      <c r="P15" s="12"/>
      <c r="Q15" s="48">
        <v>1742505.16</v>
      </c>
      <c r="R15" s="12"/>
      <c r="S15" s="12">
        <v>1652958.92</v>
      </c>
      <c r="T15" s="12"/>
      <c r="U15" s="48">
        <v>1387886.92</v>
      </c>
      <c r="V15" s="12"/>
      <c r="W15" s="12">
        <v>1365164.9</v>
      </c>
      <c r="X15" s="12"/>
      <c r="Y15" s="48">
        <v>1635660.23</v>
      </c>
      <c r="Z15" s="21"/>
      <c r="AA15" s="12">
        <f>SUM(C15:Z15)</f>
        <v>20394263.359999999</v>
      </c>
    </row>
    <row r="16" spans="1:27" ht="15.75" customHeight="1" x14ac:dyDescent="0.35">
      <c r="A16" s="15" t="s">
        <v>5</v>
      </c>
      <c r="B16" s="10"/>
      <c r="C16" s="12">
        <v>98298.35</v>
      </c>
      <c r="D16" s="12"/>
      <c r="E16" s="12">
        <v>185455.15</v>
      </c>
      <c r="F16" s="12"/>
      <c r="G16" s="48">
        <v>370351.3</v>
      </c>
      <c r="H16" s="12"/>
      <c r="I16" s="12">
        <v>461138.34</v>
      </c>
      <c r="J16" s="12"/>
      <c r="K16" s="12">
        <v>295392.48</v>
      </c>
      <c r="L16" s="12"/>
      <c r="M16" s="12">
        <v>51429.09</v>
      </c>
      <c r="N16" s="12"/>
      <c r="O16" s="12">
        <v>240960.18</v>
      </c>
      <c r="P16" s="12"/>
      <c r="Q16" s="48">
        <v>-146188.37</v>
      </c>
      <c r="R16" s="12"/>
      <c r="S16" s="12">
        <v>348489.36</v>
      </c>
      <c r="T16" s="12"/>
      <c r="U16" s="48">
        <v>239553.11</v>
      </c>
      <c r="V16" s="12"/>
      <c r="W16" s="12">
        <v>174486.61</v>
      </c>
      <c r="X16" s="12"/>
      <c r="Y16" s="48">
        <v>246582.47</v>
      </c>
      <c r="Z16" s="21"/>
      <c r="AA16" s="12">
        <f>SUM(C16:Z16)</f>
        <v>2565948.0699999998</v>
      </c>
    </row>
    <row r="17" spans="1:27" ht="15.75" customHeight="1" x14ac:dyDescent="0.35">
      <c r="A17" s="15" t="s">
        <v>6</v>
      </c>
      <c r="B17" s="10"/>
      <c r="C17" s="12">
        <v>33421.440000000002</v>
      </c>
      <c r="D17" s="12"/>
      <c r="E17" s="12">
        <v>63054.75</v>
      </c>
      <c r="F17" s="12"/>
      <c r="G17" s="48">
        <v>125919.44</v>
      </c>
      <c r="H17" s="12"/>
      <c r="I17" s="12">
        <v>156787.04</v>
      </c>
      <c r="J17" s="12"/>
      <c r="K17" s="12">
        <v>100433.44</v>
      </c>
      <c r="L17" s="12"/>
      <c r="M17" s="12">
        <v>17485.89</v>
      </c>
      <c r="N17" s="12"/>
      <c r="O17" s="12">
        <v>81926.460000000006</v>
      </c>
      <c r="P17" s="12"/>
      <c r="Q17" s="48">
        <v>-49704.05</v>
      </c>
      <c r="R17" s="12"/>
      <c r="S17" s="12">
        <v>118486.38</v>
      </c>
      <c r="T17" s="12"/>
      <c r="U17" s="48">
        <v>81448.06</v>
      </c>
      <c r="V17" s="12"/>
      <c r="W17" s="12">
        <v>59325.45</v>
      </c>
      <c r="X17" s="12"/>
      <c r="Y17" s="48">
        <v>83838.039999999994</v>
      </c>
      <c r="Z17" s="21"/>
      <c r="AA17" s="12">
        <f>SUM(C17:Z17)</f>
        <v>872422.34000000008</v>
      </c>
    </row>
    <row r="18" spans="1:27" ht="15.75" customHeight="1" x14ac:dyDescent="0.35">
      <c r="A18" s="17" t="s">
        <v>7</v>
      </c>
      <c r="B18" s="10"/>
      <c r="C18" s="12">
        <v>1965.97</v>
      </c>
      <c r="D18" s="12"/>
      <c r="E18" s="12">
        <v>3709.1</v>
      </c>
      <c r="F18" s="12"/>
      <c r="G18" s="48">
        <v>7407.03</v>
      </c>
      <c r="H18" s="12"/>
      <c r="I18" s="12">
        <v>9222.77</v>
      </c>
      <c r="J18" s="12"/>
      <c r="K18" s="12">
        <v>5907.85</v>
      </c>
      <c r="L18" s="12"/>
      <c r="M18" s="12">
        <v>1028.58</v>
      </c>
      <c r="N18" s="12"/>
      <c r="O18" s="12">
        <v>4819.2</v>
      </c>
      <c r="P18" s="12"/>
      <c r="Q18" s="48">
        <v>-2923.77</v>
      </c>
      <c r="R18" s="12"/>
      <c r="S18" s="12">
        <v>6969.79</v>
      </c>
      <c r="T18" s="12"/>
      <c r="U18" s="48">
        <v>4791.0600000000004</v>
      </c>
      <c r="V18" s="12"/>
      <c r="W18" s="12">
        <v>3489.73</v>
      </c>
      <c r="X18" s="12"/>
      <c r="Y18" s="48">
        <v>4931.6499999999996</v>
      </c>
      <c r="Z18" s="21"/>
      <c r="AA18" s="12">
        <f>SUM(C18:Z18)</f>
        <v>51318.96</v>
      </c>
    </row>
    <row r="19" spans="1:27" ht="15.75" customHeight="1" x14ac:dyDescent="0.35">
      <c r="A19" s="44" t="s">
        <v>9</v>
      </c>
      <c r="B19" s="10"/>
      <c r="C19" s="12"/>
      <c r="D19" s="12"/>
      <c r="E19" s="12"/>
      <c r="F19" s="12"/>
      <c r="G19" s="48"/>
      <c r="H19" s="12"/>
      <c r="I19" s="12"/>
      <c r="J19" s="12"/>
      <c r="K19" s="12"/>
      <c r="L19" s="12"/>
      <c r="M19" s="12"/>
      <c r="N19" s="12"/>
      <c r="O19" s="12"/>
      <c r="P19" s="12"/>
      <c r="Q19" s="48"/>
      <c r="R19" s="12"/>
      <c r="S19" s="12"/>
      <c r="T19" s="12"/>
      <c r="U19" s="48"/>
      <c r="V19" s="12"/>
      <c r="W19" s="12"/>
      <c r="X19" s="12"/>
      <c r="Y19" s="48"/>
      <c r="Z19" s="21"/>
      <c r="AA19" s="12"/>
    </row>
    <row r="20" spans="1:27" ht="15.75" customHeight="1" x14ac:dyDescent="0.35">
      <c r="A20" s="17" t="s">
        <v>2</v>
      </c>
      <c r="B20" s="10"/>
      <c r="C20" s="12">
        <v>0</v>
      </c>
      <c r="D20" s="12"/>
      <c r="E20" s="12">
        <v>0</v>
      </c>
      <c r="F20" s="12"/>
      <c r="G20" s="48">
        <v>29883070.949999999</v>
      </c>
      <c r="H20" s="12"/>
      <c r="I20" s="12">
        <v>60991768.140000001</v>
      </c>
      <c r="J20" s="12"/>
      <c r="K20" s="12">
        <v>55656541.340000004</v>
      </c>
      <c r="L20" s="12"/>
      <c r="M20" s="12">
        <v>71779304.299999997</v>
      </c>
      <c r="N20" s="12"/>
      <c r="O20" s="12">
        <v>65042520.549999997</v>
      </c>
      <c r="P20" s="12"/>
      <c r="Q20" s="48">
        <v>65612416.909999996</v>
      </c>
      <c r="R20" s="12"/>
      <c r="S20" s="12">
        <v>63569873.609999999</v>
      </c>
      <c r="T20" s="12"/>
      <c r="U20" s="48">
        <v>57164750.299999997</v>
      </c>
      <c r="V20" s="12"/>
      <c r="W20" s="12">
        <v>43612394.170000002</v>
      </c>
      <c r="X20" s="12"/>
      <c r="Y20" s="48">
        <v>31871213.829999998</v>
      </c>
      <c r="Z20" s="21"/>
      <c r="AA20" s="12">
        <f t="shared" ref="AA20:AA25" si="1">SUM(C20:Z20)</f>
        <v>545183854.10000014</v>
      </c>
    </row>
    <row r="21" spans="1:27" ht="15.75" customHeight="1" x14ac:dyDescent="0.35">
      <c r="A21" s="17" t="s">
        <v>3</v>
      </c>
      <c r="B21" s="10"/>
      <c r="C21" s="12">
        <v>0</v>
      </c>
      <c r="D21" s="12"/>
      <c r="E21" s="12">
        <v>0</v>
      </c>
      <c r="F21" s="12"/>
      <c r="G21" s="48">
        <v>-655684.63</v>
      </c>
      <c r="H21" s="12"/>
      <c r="I21" s="12">
        <v>4781112.7699999996</v>
      </c>
      <c r="J21" s="12"/>
      <c r="K21" s="12">
        <v>4587885.37</v>
      </c>
      <c r="L21" s="12"/>
      <c r="M21" s="12">
        <v>14679452.449999999</v>
      </c>
      <c r="N21" s="12"/>
      <c r="O21" s="12">
        <v>2516206.1800000002</v>
      </c>
      <c r="P21" s="12"/>
      <c r="Q21" s="48">
        <v>5087822.26</v>
      </c>
      <c r="R21" s="12"/>
      <c r="S21" s="12">
        <v>6201959.0700000003</v>
      </c>
      <c r="T21" s="12"/>
      <c r="U21" s="48">
        <v>2598065.6</v>
      </c>
      <c r="V21" s="12"/>
      <c r="W21" s="12">
        <v>2814637.23</v>
      </c>
      <c r="X21" s="12"/>
      <c r="Y21" s="48">
        <v>3229292.06</v>
      </c>
      <c r="Z21" s="21"/>
      <c r="AA21" s="12">
        <f t="shared" si="1"/>
        <v>45840748.359999999</v>
      </c>
    </row>
    <row r="22" spans="1:27" ht="15.75" customHeight="1" x14ac:dyDescent="0.35">
      <c r="A22" s="17" t="s">
        <v>4</v>
      </c>
      <c r="B22" s="10"/>
      <c r="C22" s="12">
        <v>0</v>
      </c>
      <c r="D22" s="12"/>
      <c r="E22" s="12">
        <v>0</v>
      </c>
      <c r="F22" s="12"/>
      <c r="G22" s="48">
        <v>2155950.1800000002</v>
      </c>
      <c r="H22" s="12"/>
      <c r="I22" s="12">
        <v>1818453.66</v>
      </c>
      <c r="J22" s="12"/>
      <c r="K22" s="12">
        <v>1099158.01</v>
      </c>
      <c r="L22" s="12"/>
      <c r="M22" s="12">
        <v>798760.69</v>
      </c>
      <c r="N22" s="12"/>
      <c r="O22" s="12">
        <v>1448831.19</v>
      </c>
      <c r="P22" s="12"/>
      <c r="Q22" s="48">
        <v>5813861.9500000002</v>
      </c>
      <c r="R22" s="12"/>
      <c r="S22" s="12">
        <v>2855163.3</v>
      </c>
      <c r="T22" s="12"/>
      <c r="U22" s="48">
        <v>2700633.47</v>
      </c>
      <c r="V22" s="12"/>
      <c r="W22" s="12">
        <v>1165494.06</v>
      </c>
      <c r="X22" s="12"/>
      <c r="Y22" s="48">
        <v>990014.17</v>
      </c>
      <c r="Z22" s="21"/>
      <c r="AA22" s="12">
        <f t="shared" si="1"/>
        <v>20846320.68</v>
      </c>
    </row>
    <row r="23" spans="1:27" ht="15.75" customHeight="1" x14ac:dyDescent="0.35">
      <c r="A23" s="17" t="s">
        <v>5</v>
      </c>
      <c r="B23" s="10"/>
      <c r="C23" s="12">
        <v>0</v>
      </c>
      <c r="D23" s="12"/>
      <c r="E23" s="12">
        <v>0</v>
      </c>
      <c r="F23" s="12"/>
      <c r="G23" s="48">
        <v>-2811634.81</v>
      </c>
      <c r="H23" s="12"/>
      <c r="I23" s="12">
        <v>2962659.11</v>
      </c>
      <c r="J23" s="12"/>
      <c r="K23" s="12">
        <v>3488727.36</v>
      </c>
      <c r="L23" s="12"/>
      <c r="M23" s="12">
        <v>13880691.76</v>
      </c>
      <c r="N23" s="12"/>
      <c r="O23" s="12">
        <v>1067374.99</v>
      </c>
      <c r="P23" s="12"/>
      <c r="Q23" s="48">
        <v>-726039.69</v>
      </c>
      <c r="R23" s="12"/>
      <c r="S23" s="12">
        <v>3346795.77</v>
      </c>
      <c r="T23" s="12"/>
      <c r="U23" s="48">
        <v>-102567.87</v>
      </c>
      <c r="V23" s="12"/>
      <c r="W23" s="12">
        <v>1649143.17</v>
      </c>
      <c r="X23" s="12"/>
      <c r="Y23" s="48">
        <v>2239277.89</v>
      </c>
      <c r="Z23" s="21"/>
      <c r="AA23" s="12">
        <f t="shared" si="1"/>
        <v>24994427.679999992</v>
      </c>
    </row>
    <row r="24" spans="1:27" ht="15.75" customHeight="1" x14ac:dyDescent="0.35">
      <c r="A24" s="17" t="s">
        <v>6</v>
      </c>
      <c r="B24" s="10"/>
      <c r="C24" s="12">
        <v>0</v>
      </c>
      <c r="D24" s="12"/>
      <c r="E24" s="12">
        <v>0</v>
      </c>
      <c r="F24" s="12"/>
      <c r="G24" s="48">
        <v>-955955.84</v>
      </c>
      <c r="H24" s="12"/>
      <c r="I24" s="12">
        <v>1007304.1</v>
      </c>
      <c r="J24" s="12"/>
      <c r="K24" s="12">
        <v>1186167.3</v>
      </c>
      <c r="L24" s="12"/>
      <c r="M24" s="12">
        <v>4719435.2</v>
      </c>
      <c r="N24" s="12"/>
      <c r="O24" s="12">
        <v>362907.5</v>
      </c>
      <c r="P24" s="12"/>
      <c r="Q24" s="48">
        <v>-246853.49</v>
      </c>
      <c r="R24" s="12"/>
      <c r="S24" s="12">
        <v>1137910.56</v>
      </c>
      <c r="T24" s="12"/>
      <c r="U24" s="48">
        <v>-34873.08</v>
      </c>
      <c r="V24" s="12"/>
      <c r="W24" s="12">
        <v>560708.68000000005</v>
      </c>
      <c r="X24" s="12"/>
      <c r="Y24" s="48">
        <v>761354.48</v>
      </c>
      <c r="Z24" s="21"/>
      <c r="AA24" s="12">
        <f t="shared" si="1"/>
        <v>8498105.4100000001</v>
      </c>
    </row>
    <row r="25" spans="1:27" ht="15.75" customHeight="1" x14ac:dyDescent="0.35">
      <c r="A25" s="17" t="s">
        <v>7</v>
      </c>
      <c r="B25" s="10"/>
      <c r="C25" s="12">
        <v>0</v>
      </c>
      <c r="D25" s="12"/>
      <c r="E25" s="12">
        <v>0</v>
      </c>
      <c r="F25" s="12"/>
      <c r="G25" s="48">
        <v>-56232.7</v>
      </c>
      <c r="H25" s="12"/>
      <c r="I25" s="12">
        <v>59253.18</v>
      </c>
      <c r="J25" s="12"/>
      <c r="K25" s="12">
        <v>69774.55</v>
      </c>
      <c r="L25" s="12"/>
      <c r="M25" s="12">
        <v>277613.84000000003</v>
      </c>
      <c r="N25" s="12"/>
      <c r="O25" s="12">
        <v>21347.5</v>
      </c>
      <c r="P25" s="12"/>
      <c r="Q25" s="48">
        <v>-14520.79</v>
      </c>
      <c r="R25" s="12"/>
      <c r="S25" s="12">
        <v>66935.92</v>
      </c>
      <c r="T25" s="12"/>
      <c r="U25" s="48">
        <v>-2051.36</v>
      </c>
      <c r="V25" s="12"/>
      <c r="W25" s="12">
        <v>32982.86</v>
      </c>
      <c r="X25" s="12"/>
      <c r="Y25" s="48">
        <v>44785.56</v>
      </c>
      <c r="Z25" s="21"/>
      <c r="AA25" s="12">
        <f t="shared" si="1"/>
        <v>499888.56</v>
      </c>
    </row>
    <row r="26" spans="1:27" ht="15.75" customHeight="1" x14ac:dyDescent="0.35">
      <c r="A26" s="17"/>
      <c r="B26" s="10"/>
      <c r="C26" s="12"/>
      <c r="D26" s="12"/>
      <c r="E26" s="12"/>
      <c r="F26" s="12"/>
      <c r="G26" s="12"/>
      <c r="H26" s="12"/>
      <c r="I26" s="12"/>
      <c r="J26" s="12"/>
      <c r="K26" s="12"/>
      <c r="L26" s="12"/>
      <c r="M26" s="12"/>
      <c r="N26" s="12"/>
      <c r="O26" s="12"/>
      <c r="P26" s="12"/>
      <c r="Q26" s="12"/>
      <c r="R26" s="12"/>
      <c r="S26" s="12"/>
      <c r="T26" s="12"/>
      <c r="U26" s="12"/>
      <c r="V26" s="12"/>
      <c r="W26" s="12"/>
      <c r="X26" s="12"/>
      <c r="Y26" s="12"/>
      <c r="Z26" s="21"/>
      <c r="AA26" s="12"/>
    </row>
    <row r="27" spans="1:27" x14ac:dyDescent="0.25">
      <c r="B27" s="11"/>
      <c r="C27" s="12"/>
      <c r="D27" s="12"/>
      <c r="E27" s="12"/>
      <c r="F27" s="12"/>
      <c r="G27" s="12"/>
      <c r="H27" s="12"/>
      <c r="I27" s="12"/>
      <c r="J27" s="12"/>
      <c r="K27" s="12"/>
      <c r="L27" s="12"/>
      <c r="M27" s="12"/>
      <c r="N27" s="12"/>
      <c r="O27" s="12"/>
      <c r="P27" s="12"/>
      <c r="Q27" s="12"/>
      <c r="R27" s="12"/>
      <c r="S27" s="12"/>
      <c r="T27" s="12"/>
      <c r="U27" s="12"/>
      <c r="V27" s="12"/>
      <c r="W27" s="12"/>
      <c r="X27" s="12"/>
      <c r="Y27" s="12"/>
      <c r="Z27" s="13"/>
      <c r="AA27" s="14"/>
    </row>
    <row r="28" spans="1:27" x14ac:dyDescent="0.25">
      <c r="A28" s="11" t="s">
        <v>21</v>
      </c>
      <c r="B28" s="11"/>
      <c r="C28" s="12"/>
      <c r="D28" s="12"/>
      <c r="E28" s="12"/>
      <c r="F28" s="12"/>
      <c r="G28" s="12"/>
      <c r="H28" s="12"/>
      <c r="I28" s="12"/>
      <c r="J28" s="12"/>
      <c r="K28" s="12"/>
      <c r="L28" s="12"/>
      <c r="M28" s="12"/>
      <c r="N28" s="12"/>
      <c r="O28" s="12"/>
      <c r="P28" s="12"/>
      <c r="Q28" s="12"/>
      <c r="R28" s="12"/>
      <c r="S28" s="12"/>
      <c r="T28" s="12"/>
      <c r="U28" s="12"/>
      <c r="V28" s="12"/>
      <c r="W28" s="12"/>
      <c r="X28" s="12"/>
      <c r="Y28" s="12"/>
      <c r="Z28" s="13"/>
      <c r="AA28" s="14"/>
    </row>
    <row r="29" spans="1:27" x14ac:dyDescent="0.25">
      <c r="A29" s="43" t="s">
        <v>1</v>
      </c>
      <c r="B29" s="11"/>
      <c r="C29" s="12"/>
      <c r="D29" s="12"/>
      <c r="E29" s="12"/>
      <c r="F29" s="12"/>
      <c r="G29" s="12"/>
      <c r="H29" s="12"/>
      <c r="I29" s="12"/>
      <c r="J29" s="12"/>
      <c r="K29" s="12"/>
      <c r="L29" s="12"/>
      <c r="M29" s="12"/>
      <c r="N29" s="12"/>
      <c r="O29" s="12"/>
      <c r="P29" s="12"/>
      <c r="Q29" s="12"/>
      <c r="R29" s="12"/>
      <c r="S29" s="12"/>
      <c r="T29" s="12"/>
      <c r="U29" s="12"/>
      <c r="V29" s="12"/>
      <c r="W29" s="12"/>
      <c r="X29" s="12"/>
      <c r="Y29" s="12"/>
      <c r="Z29" s="13"/>
      <c r="AA29" s="14"/>
    </row>
    <row r="30" spans="1:27" x14ac:dyDescent="0.25">
      <c r="A30" s="15" t="s">
        <v>2</v>
      </c>
      <c r="B30" s="15"/>
      <c r="C30" s="12">
        <v>12014685.83</v>
      </c>
      <c r="D30" s="12"/>
      <c r="E30" s="12">
        <v>25344591.329999998</v>
      </c>
      <c r="F30" s="12"/>
      <c r="G30" s="12">
        <v>32368959.660000004</v>
      </c>
      <c r="H30" s="12"/>
      <c r="I30" s="12">
        <v>36186442.909999996</v>
      </c>
      <c r="J30" s="12"/>
      <c r="K30" s="12">
        <v>34998795.270000003</v>
      </c>
      <c r="L30" s="12"/>
      <c r="M30" s="12">
        <v>28827214.850000001</v>
      </c>
      <c r="N30" s="12"/>
      <c r="O30" s="12">
        <v>31653272.789999999</v>
      </c>
      <c r="P30" s="12"/>
      <c r="Q30" s="12">
        <v>25524432.02</v>
      </c>
      <c r="R30" s="12"/>
      <c r="S30" s="12">
        <v>30715717.870000001</v>
      </c>
      <c r="T30" s="12"/>
      <c r="U30" s="12">
        <v>23155312.129999999</v>
      </c>
      <c r="V30" s="12"/>
      <c r="W30" s="12">
        <v>24525389.48</v>
      </c>
      <c r="X30" s="12"/>
      <c r="Y30" s="12">
        <v>23173941.740000002</v>
      </c>
      <c r="Z30" s="16"/>
      <c r="AA30" s="12">
        <f t="shared" ref="AA30:AA35" si="2">SUM(C30:Z30)</f>
        <v>328488755.88000005</v>
      </c>
    </row>
    <row r="31" spans="1:27" x14ac:dyDescent="0.25">
      <c r="A31" s="15" t="s">
        <v>3</v>
      </c>
      <c r="B31" s="15"/>
      <c r="C31" s="12">
        <v>1191702.1000000001</v>
      </c>
      <c r="D31" s="12"/>
      <c r="E31" s="12">
        <v>2250980.5699999998</v>
      </c>
      <c r="F31" s="12"/>
      <c r="G31" s="12">
        <v>1317375.8700000001</v>
      </c>
      <c r="H31" s="12"/>
      <c r="I31" s="12">
        <v>3254646.14</v>
      </c>
      <c r="J31" s="12"/>
      <c r="K31" s="12">
        <v>3047274.4699999997</v>
      </c>
      <c r="L31" s="12"/>
      <c r="M31" s="12">
        <v>2383910.64</v>
      </c>
      <c r="N31" s="12"/>
      <c r="O31" s="12">
        <v>2815111.13</v>
      </c>
      <c r="P31" s="12"/>
      <c r="Q31" s="12">
        <v>1573447.34</v>
      </c>
      <c r="R31" s="12"/>
      <c r="S31" s="12">
        <v>3074553.96</v>
      </c>
      <c r="T31" s="12"/>
      <c r="U31" s="12">
        <v>2561486.33</v>
      </c>
      <c r="V31" s="12"/>
      <c r="W31" s="12">
        <v>1849978.8499999999</v>
      </c>
      <c r="X31" s="12"/>
      <c r="Y31" s="12">
        <v>1821943.55</v>
      </c>
      <c r="Z31" s="16"/>
      <c r="AA31" s="12">
        <f t="shared" si="2"/>
        <v>27142410.949999999</v>
      </c>
    </row>
    <row r="32" spans="1:27" x14ac:dyDescent="0.25">
      <c r="A32" s="15" t="s">
        <v>4</v>
      </c>
      <c r="B32" s="15"/>
      <c r="C32" s="12">
        <v>193044.34</v>
      </c>
      <c r="D32" s="12"/>
      <c r="E32" s="12">
        <v>264961.90999999997</v>
      </c>
      <c r="F32" s="12"/>
      <c r="G32" s="12">
        <v>568467.79</v>
      </c>
      <c r="H32" s="12"/>
      <c r="I32" s="12">
        <v>789692.45</v>
      </c>
      <c r="J32" s="12"/>
      <c r="K32" s="12">
        <v>1027554.7</v>
      </c>
      <c r="L32" s="12"/>
      <c r="M32" s="12">
        <v>567323.39</v>
      </c>
      <c r="N32" s="12"/>
      <c r="O32" s="12">
        <v>730374.68</v>
      </c>
      <c r="P32" s="12"/>
      <c r="Q32" s="12">
        <v>706210.59</v>
      </c>
      <c r="R32" s="12"/>
      <c r="S32" s="12">
        <v>983078.08</v>
      </c>
      <c r="T32" s="12"/>
      <c r="U32" s="12">
        <v>434137.75</v>
      </c>
      <c r="V32" s="12"/>
      <c r="W32" s="12">
        <v>336442.04</v>
      </c>
      <c r="X32" s="12"/>
      <c r="Y32" s="12">
        <v>329868.11</v>
      </c>
      <c r="Z32" s="16"/>
      <c r="AA32" s="12">
        <f t="shared" si="2"/>
        <v>6931155.830000001</v>
      </c>
    </row>
    <row r="33" spans="1:27" x14ac:dyDescent="0.25">
      <c r="A33" s="15" t="s">
        <v>5</v>
      </c>
      <c r="B33" s="17"/>
      <c r="C33" s="12">
        <v>998657.76</v>
      </c>
      <c r="D33" s="12"/>
      <c r="E33" s="12">
        <v>1986018.6600000001</v>
      </c>
      <c r="F33" s="12"/>
      <c r="G33" s="12">
        <v>748908.08000000007</v>
      </c>
      <c r="H33" s="12"/>
      <c r="I33" s="12">
        <v>2464953.69</v>
      </c>
      <c r="J33" s="12"/>
      <c r="K33" s="12">
        <v>2019719.77</v>
      </c>
      <c r="L33" s="12"/>
      <c r="M33" s="12">
        <v>1816587.25</v>
      </c>
      <c r="N33" s="12"/>
      <c r="O33" s="12">
        <v>2084736.45</v>
      </c>
      <c r="P33" s="12"/>
      <c r="Q33" s="12">
        <v>867236.75</v>
      </c>
      <c r="R33" s="12"/>
      <c r="S33" s="12">
        <v>2091475.88</v>
      </c>
      <c r="T33" s="12"/>
      <c r="U33" s="12">
        <v>2127348.58</v>
      </c>
      <c r="V33" s="12"/>
      <c r="W33" s="12">
        <v>1513536.81</v>
      </c>
      <c r="X33" s="12"/>
      <c r="Y33" s="12">
        <v>1492075.4400000002</v>
      </c>
      <c r="Z33" s="13"/>
      <c r="AA33" s="12">
        <f t="shared" si="2"/>
        <v>20211255.119999997</v>
      </c>
    </row>
    <row r="34" spans="1:27" x14ac:dyDescent="0.25">
      <c r="A34" s="15" t="s">
        <v>6</v>
      </c>
      <c r="B34" s="17"/>
      <c r="C34" s="12">
        <v>339543.63</v>
      </c>
      <c r="D34" s="12"/>
      <c r="E34" s="12">
        <v>675246.35</v>
      </c>
      <c r="F34" s="12"/>
      <c r="G34" s="12">
        <v>254628.74</v>
      </c>
      <c r="H34" s="12"/>
      <c r="I34" s="12">
        <v>838084.26</v>
      </c>
      <c r="J34" s="12"/>
      <c r="K34" s="12">
        <v>686704.72</v>
      </c>
      <c r="L34" s="12"/>
      <c r="M34" s="12">
        <v>617639.66999999993</v>
      </c>
      <c r="N34" s="12"/>
      <c r="O34" s="12">
        <v>708810.4</v>
      </c>
      <c r="P34" s="12"/>
      <c r="Q34" s="12">
        <v>294860.5</v>
      </c>
      <c r="R34" s="12"/>
      <c r="S34" s="12">
        <v>711101.8</v>
      </c>
      <c r="T34" s="12"/>
      <c r="U34" s="12">
        <v>723298.51</v>
      </c>
      <c r="V34" s="12"/>
      <c r="W34" s="12">
        <v>514602.51</v>
      </c>
      <c r="X34" s="12"/>
      <c r="Y34" s="12">
        <v>507305.65</v>
      </c>
      <c r="Z34" s="16"/>
      <c r="AA34" s="12">
        <f t="shared" si="2"/>
        <v>6871826.7399999993</v>
      </c>
    </row>
    <row r="35" spans="1:27" x14ac:dyDescent="0.25">
      <c r="A35" s="17" t="s">
        <v>7</v>
      </c>
      <c r="B35" s="15"/>
      <c r="C35" s="12">
        <v>19973.150000000001</v>
      </c>
      <c r="D35" s="12"/>
      <c r="E35" s="12">
        <v>39720.369999999995</v>
      </c>
      <c r="F35" s="12"/>
      <c r="G35" s="12">
        <v>14978.16</v>
      </c>
      <c r="H35" s="12"/>
      <c r="I35" s="12">
        <v>49299.08</v>
      </c>
      <c r="J35" s="12"/>
      <c r="K35" s="12">
        <v>40394.400000000001</v>
      </c>
      <c r="L35" s="12"/>
      <c r="M35" s="12">
        <v>36331.75</v>
      </c>
      <c r="N35" s="12"/>
      <c r="O35" s="12">
        <v>41694.729999999996</v>
      </c>
      <c r="P35" s="12"/>
      <c r="Q35" s="12">
        <v>17344.740000000002</v>
      </c>
      <c r="R35" s="12"/>
      <c r="S35" s="12">
        <v>41829.520000000004</v>
      </c>
      <c r="T35" s="12"/>
      <c r="U35" s="12">
        <v>42546.97</v>
      </c>
      <c r="V35" s="12"/>
      <c r="W35" s="12">
        <v>30270.73</v>
      </c>
      <c r="X35" s="12"/>
      <c r="Y35" s="12">
        <v>29841.510000000002</v>
      </c>
      <c r="Z35" s="18"/>
      <c r="AA35" s="12">
        <f t="shared" si="2"/>
        <v>404225.11</v>
      </c>
    </row>
    <row r="36" spans="1:27" x14ac:dyDescent="0.25">
      <c r="A36" s="44" t="s">
        <v>8</v>
      </c>
      <c r="B36" s="11"/>
      <c r="C36" s="19"/>
      <c r="D36" s="19"/>
      <c r="E36" s="19"/>
      <c r="F36" s="19"/>
      <c r="G36" s="19"/>
      <c r="H36" s="19"/>
      <c r="I36" s="19"/>
      <c r="J36" s="19"/>
      <c r="K36" s="19"/>
      <c r="L36" s="19"/>
      <c r="M36" s="19"/>
      <c r="N36" s="19"/>
      <c r="O36" s="19"/>
      <c r="P36" s="19"/>
      <c r="Q36" s="12"/>
      <c r="R36" s="19"/>
      <c r="S36" s="12"/>
      <c r="T36" s="12"/>
      <c r="U36" s="12"/>
      <c r="V36" s="12"/>
      <c r="W36" s="12"/>
      <c r="X36" s="12"/>
      <c r="Y36" s="12"/>
      <c r="Z36" s="16"/>
      <c r="AA36" s="19"/>
    </row>
    <row r="37" spans="1:27" x14ac:dyDescent="0.25">
      <c r="A37" s="15" t="s">
        <v>2</v>
      </c>
      <c r="B37" s="11"/>
      <c r="C37" s="12">
        <v>1634060.44</v>
      </c>
      <c r="D37" s="19"/>
      <c r="E37" s="12">
        <v>6364477.0599999996</v>
      </c>
      <c r="F37" s="19"/>
      <c r="G37" s="12">
        <v>8288803.1500000004</v>
      </c>
      <c r="H37" s="19"/>
      <c r="I37" s="12">
        <v>10105559.18</v>
      </c>
      <c r="J37" s="19"/>
      <c r="K37" s="12">
        <v>6913467.1100000003</v>
      </c>
      <c r="L37" s="19"/>
      <c r="M37" s="12">
        <v>2067581.07</v>
      </c>
      <c r="N37" s="19"/>
      <c r="O37" s="12">
        <v>4844106.1399999997</v>
      </c>
      <c r="P37" s="19"/>
      <c r="Q37" s="12">
        <v>5103208.05</v>
      </c>
      <c r="R37" s="19"/>
      <c r="S37" s="12">
        <v>5873338.3700000001</v>
      </c>
      <c r="T37" s="12"/>
      <c r="U37" s="12">
        <v>4403378.32</v>
      </c>
      <c r="V37" s="12"/>
      <c r="W37" s="12">
        <v>5387858.4299999997</v>
      </c>
      <c r="X37" s="12"/>
      <c r="Y37" s="12">
        <v>4696392.3499999996</v>
      </c>
      <c r="Z37" s="16"/>
      <c r="AA37" s="12">
        <f>SUM(C37:Z37)</f>
        <v>65682229.669999994</v>
      </c>
    </row>
    <row r="38" spans="1:27" x14ac:dyDescent="0.25">
      <c r="A38" s="15" t="s">
        <v>5</v>
      </c>
      <c r="B38" s="11"/>
      <c r="C38" s="12">
        <v>287212.57</v>
      </c>
      <c r="D38" s="19"/>
      <c r="E38" s="12">
        <v>718725.14</v>
      </c>
      <c r="F38" s="19"/>
      <c r="G38" s="12">
        <v>338817.39</v>
      </c>
      <c r="H38" s="19"/>
      <c r="I38" s="12">
        <v>1016138.9</v>
      </c>
      <c r="J38" s="19"/>
      <c r="K38" s="12">
        <v>1043876.8</v>
      </c>
      <c r="L38" s="19"/>
      <c r="M38" s="12">
        <v>194207.94</v>
      </c>
      <c r="N38" s="19"/>
      <c r="O38" s="12">
        <v>804703.02</v>
      </c>
      <c r="P38" s="19"/>
      <c r="Q38" s="12">
        <v>129477.97</v>
      </c>
      <c r="R38" s="19"/>
      <c r="S38" s="12">
        <v>799612.6</v>
      </c>
      <c r="T38" s="12"/>
      <c r="U38" s="48">
        <v>795306.63</v>
      </c>
      <c r="V38" s="48"/>
      <c r="W38" s="48">
        <v>640938.72</v>
      </c>
      <c r="X38" s="48"/>
      <c r="Y38" s="48">
        <v>421613.58</v>
      </c>
      <c r="Z38" s="16"/>
      <c r="AA38" s="12">
        <f>SUM(C38:Z38)</f>
        <v>7190631.2599999988</v>
      </c>
    </row>
    <row r="39" spans="1:27" x14ac:dyDescent="0.25">
      <c r="A39" s="15" t="s">
        <v>6</v>
      </c>
      <c r="B39" s="11"/>
      <c r="C39" s="12">
        <v>97652.27</v>
      </c>
      <c r="D39" s="19"/>
      <c r="E39" s="12">
        <v>244366.55</v>
      </c>
      <c r="F39" s="19"/>
      <c r="G39" s="12">
        <v>115197.91</v>
      </c>
      <c r="H39" s="19"/>
      <c r="I39" s="12">
        <v>345487.23</v>
      </c>
      <c r="J39" s="19"/>
      <c r="K39" s="12">
        <v>354918.11</v>
      </c>
      <c r="L39" s="19"/>
      <c r="M39" s="12">
        <v>66030.7</v>
      </c>
      <c r="N39" s="19"/>
      <c r="O39" s="12">
        <v>273599.03000000003</v>
      </c>
      <c r="P39" s="19"/>
      <c r="Q39" s="12">
        <v>44022.51</v>
      </c>
      <c r="R39" s="19"/>
      <c r="S39" s="12">
        <v>271868.28000000003</v>
      </c>
      <c r="T39" s="12"/>
      <c r="U39" s="48">
        <v>270404.25</v>
      </c>
      <c r="V39" s="48"/>
      <c r="W39" s="48">
        <v>217919.16</v>
      </c>
      <c r="X39" s="48"/>
      <c r="Y39" s="48">
        <v>143348.62</v>
      </c>
      <c r="Z39" s="16"/>
      <c r="AA39" s="12">
        <f>SUM(C39:Z39)</f>
        <v>2444814.62</v>
      </c>
    </row>
    <row r="40" spans="1:27" x14ac:dyDescent="0.25">
      <c r="A40" s="17" t="s">
        <v>7</v>
      </c>
      <c r="B40" s="11"/>
      <c r="C40" s="12">
        <v>5744.25</v>
      </c>
      <c r="D40" s="19"/>
      <c r="E40" s="12">
        <v>14374.5</v>
      </c>
      <c r="F40" s="19"/>
      <c r="G40" s="12">
        <v>6776.35</v>
      </c>
      <c r="H40" s="19"/>
      <c r="I40" s="12">
        <v>20322.78</v>
      </c>
      <c r="J40" s="19"/>
      <c r="K40" s="12">
        <v>20877.54</v>
      </c>
      <c r="L40" s="19"/>
      <c r="M40" s="12">
        <v>3884.16</v>
      </c>
      <c r="N40" s="19"/>
      <c r="O40" s="12">
        <v>16094.06</v>
      </c>
      <c r="P40" s="19"/>
      <c r="Q40" s="12">
        <v>2589.56</v>
      </c>
      <c r="R40" s="19"/>
      <c r="S40" s="12">
        <v>15992.25</v>
      </c>
      <c r="T40" s="12"/>
      <c r="U40" s="48">
        <v>15906.13</v>
      </c>
      <c r="V40" s="48"/>
      <c r="W40" s="48">
        <v>12818.77</v>
      </c>
      <c r="X40" s="48"/>
      <c r="Y40" s="48">
        <v>8432.27</v>
      </c>
      <c r="Z40" s="16"/>
      <c r="AA40" s="12">
        <f>SUM(C40:Z40)</f>
        <v>143812.62</v>
      </c>
    </row>
    <row r="41" spans="1:27" x14ac:dyDescent="0.25">
      <c r="A41" s="44" t="s">
        <v>9</v>
      </c>
      <c r="B41" s="11"/>
      <c r="C41" s="12"/>
      <c r="D41" s="19"/>
      <c r="E41" s="19"/>
      <c r="F41" s="19"/>
      <c r="G41" s="12"/>
      <c r="H41" s="19"/>
      <c r="I41" s="19"/>
      <c r="J41" s="19"/>
      <c r="K41" s="12"/>
      <c r="L41" s="19"/>
      <c r="M41" s="12"/>
      <c r="N41" s="19"/>
      <c r="O41" s="12"/>
      <c r="P41" s="19"/>
      <c r="Q41" s="12"/>
      <c r="R41" s="19"/>
      <c r="S41" s="12"/>
      <c r="T41" s="12"/>
      <c r="U41" s="12"/>
      <c r="V41" s="12"/>
      <c r="W41" s="12"/>
      <c r="X41" s="12"/>
      <c r="Y41" s="12"/>
      <c r="Z41" s="16"/>
      <c r="AA41" s="19"/>
    </row>
    <row r="42" spans="1:27" x14ac:dyDescent="0.25">
      <c r="A42" s="17" t="s">
        <v>2</v>
      </c>
      <c r="B42" s="11"/>
      <c r="C42" s="12">
        <v>10380625.390000001</v>
      </c>
      <c r="D42" s="19"/>
      <c r="E42" s="12">
        <v>18980114.27</v>
      </c>
      <c r="F42" s="19"/>
      <c r="G42" s="12">
        <v>24080156.510000002</v>
      </c>
      <c r="H42" s="19"/>
      <c r="I42" s="12">
        <v>26080883.73</v>
      </c>
      <c r="J42" s="19"/>
      <c r="K42" s="12">
        <v>28085328.16</v>
      </c>
      <c r="L42" s="19"/>
      <c r="M42" s="12">
        <v>26759633.780000001</v>
      </c>
      <c r="N42" s="19"/>
      <c r="O42" s="12">
        <v>26809166.649999999</v>
      </c>
      <c r="P42" s="19"/>
      <c r="Q42" s="12">
        <v>20421223.969999999</v>
      </c>
      <c r="R42" s="19"/>
      <c r="S42" s="12">
        <v>24842379.5</v>
      </c>
      <c r="T42" s="12"/>
      <c r="U42" s="12">
        <v>18751933.809999999</v>
      </c>
      <c r="V42" s="12"/>
      <c r="W42" s="12">
        <v>19137531.050000001</v>
      </c>
      <c r="X42" s="12"/>
      <c r="Y42" s="12">
        <v>18477549.390000001</v>
      </c>
      <c r="Z42" s="16"/>
      <c r="AA42" s="12">
        <f t="shared" ref="AA42:AA47" si="3">SUM(C42:Z42)</f>
        <v>262806526.21000004</v>
      </c>
    </row>
    <row r="43" spans="1:27" x14ac:dyDescent="0.25">
      <c r="A43" s="17" t="s">
        <v>3</v>
      </c>
      <c r="B43" s="11"/>
      <c r="C43" s="12">
        <v>904489.53</v>
      </c>
      <c r="D43" s="19"/>
      <c r="E43" s="12">
        <v>1532255.43</v>
      </c>
      <c r="F43" s="19"/>
      <c r="G43" s="12">
        <v>978558.48</v>
      </c>
      <c r="H43" s="19"/>
      <c r="I43" s="12">
        <v>2238507.2400000002</v>
      </c>
      <c r="J43" s="19"/>
      <c r="K43" s="12">
        <v>2003397.67</v>
      </c>
      <c r="L43" s="19"/>
      <c r="M43" s="12">
        <v>2189702.7000000002</v>
      </c>
      <c r="N43" s="19"/>
      <c r="O43" s="12">
        <v>2010408.11</v>
      </c>
      <c r="P43" s="19"/>
      <c r="Q43" s="12">
        <v>1443969.37</v>
      </c>
      <c r="R43" s="19"/>
      <c r="S43" s="48">
        <v>2274941.36</v>
      </c>
      <c r="T43" s="48"/>
      <c r="U43" s="48">
        <v>1766179.7</v>
      </c>
      <c r="V43" s="48"/>
      <c r="W43" s="48">
        <v>1209040.1299999999</v>
      </c>
      <c r="X43" s="48"/>
      <c r="Y43" s="12">
        <v>1400329.97</v>
      </c>
      <c r="Z43" s="16"/>
      <c r="AA43" s="48">
        <f t="shared" si="3"/>
        <v>19951779.689999998</v>
      </c>
    </row>
    <row r="44" spans="1:27" x14ac:dyDescent="0.25">
      <c r="A44" s="17" t="s">
        <v>4</v>
      </c>
      <c r="B44" s="11"/>
      <c r="C44" s="12">
        <v>193044.34</v>
      </c>
      <c r="D44" s="19"/>
      <c r="E44" s="12">
        <v>264961.90999999997</v>
      </c>
      <c r="F44" s="19"/>
      <c r="G44" s="12">
        <v>568467.79</v>
      </c>
      <c r="H44" s="19"/>
      <c r="I44" s="12">
        <v>789692.45</v>
      </c>
      <c r="J44" s="19"/>
      <c r="K44" s="12">
        <v>1027554.7</v>
      </c>
      <c r="L44" s="19"/>
      <c r="M44" s="12">
        <v>567323.39</v>
      </c>
      <c r="N44" s="19"/>
      <c r="O44" s="12">
        <v>730374.68</v>
      </c>
      <c r="P44" s="19"/>
      <c r="Q44" s="12">
        <v>706210.59</v>
      </c>
      <c r="R44" s="19"/>
      <c r="S44" s="12">
        <v>983078.08</v>
      </c>
      <c r="T44" s="12"/>
      <c r="U44" s="12">
        <v>434137.75</v>
      </c>
      <c r="V44" s="12"/>
      <c r="W44" s="12">
        <v>336442.04</v>
      </c>
      <c r="X44" s="12"/>
      <c r="Y44" s="12">
        <v>329868.11</v>
      </c>
      <c r="Z44" s="16"/>
      <c r="AA44" s="12">
        <f t="shared" si="3"/>
        <v>6931155.830000001</v>
      </c>
    </row>
    <row r="45" spans="1:27" x14ac:dyDescent="0.25">
      <c r="A45" s="17" t="s">
        <v>5</v>
      </c>
      <c r="B45" s="11"/>
      <c r="C45" s="48">
        <v>711445.19</v>
      </c>
      <c r="D45" s="19"/>
      <c r="E45" s="48">
        <v>1267293.52</v>
      </c>
      <c r="F45" s="19"/>
      <c r="G45" s="12">
        <v>410090.69</v>
      </c>
      <c r="H45" s="19"/>
      <c r="I45" s="12">
        <v>1448814.79</v>
      </c>
      <c r="J45" s="19"/>
      <c r="K45" s="12">
        <v>975842.97</v>
      </c>
      <c r="L45" s="19"/>
      <c r="M45" s="12">
        <v>1622379.31</v>
      </c>
      <c r="N45" s="19"/>
      <c r="O45" s="12">
        <v>1280033.43</v>
      </c>
      <c r="P45" s="19"/>
      <c r="Q45" s="12">
        <v>737758.78</v>
      </c>
      <c r="R45" s="19"/>
      <c r="S45" s="48">
        <v>1291863.28</v>
      </c>
      <c r="T45" s="48"/>
      <c r="U45" s="48">
        <v>1332041.95</v>
      </c>
      <c r="V45" s="48"/>
      <c r="W45" s="48">
        <v>872598.09</v>
      </c>
      <c r="X45" s="48"/>
      <c r="Y45" s="12">
        <v>1070461.8600000001</v>
      </c>
      <c r="Z45" s="16"/>
      <c r="AA45" s="48">
        <f t="shared" si="3"/>
        <v>13020623.859999998</v>
      </c>
    </row>
    <row r="46" spans="1:27" x14ac:dyDescent="0.25">
      <c r="A46" s="17" t="s">
        <v>6</v>
      </c>
      <c r="B46" s="11"/>
      <c r="C46" s="48">
        <v>241891.36</v>
      </c>
      <c r="D46" s="19"/>
      <c r="E46" s="48">
        <v>430879.8</v>
      </c>
      <c r="F46" s="19"/>
      <c r="G46" s="12">
        <v>139430.82999999999</v>
      </c>
      <c r="H46" s="19"/>
      <c r="I46" s="12">
        <v>492597.03</v>
      </c>
      <c r="J46" s="19"/>
      <c r="K46" s="12">
        <v>331786.61</v>
      </c>
      <c r="L46" s="19"/>
      <c r="M46" s="12">
        <v>551608.97</v>
      </c>
      <c r="N46" s="19"/>
      <c r="O46" s="12">
        <v>435211.37</v>
      </c>
      <c r="P46" s="19"/>
      <c r="Q46" s="12">
        <v>250837.99</v>
      </c>
      <c r="R46" s="19"/>
      <c r="S46" s="48">
        <v>439233.52</v>
      </c>
      <c r="T46" s="48"/>
      <c r="U46" s="48">
        <v>452894.26</v>
      </c>
      <c r="V46" s="48"/>
      <c r="W46" s="48">
        <v>296683.34999999998</v>
      </c>
      <c r="X46" s="48"/>
      <c r="Y46" s="12">
        <v>363957.03</v>
      </c>
      <c r="Z46" s="16"/>
      <c r="AA46" s="48">
        <f t="shared" si="3"/>
        <v>4427012.12</v>
      </c>
    </row>
    <row r="47" spans="1:27" x14ac:dyDescent="0.25">
      <c r="A47" s="17" t="s">
        <v>7</v>
      </c>
      <c r="B47" s="11"/>
      <c r="C47" s="48">
        <v>14228.9</v>
      </c>
      <c r="D47" s="19"/>
      <c r="E47" s="48">
        <v>25345.87</v>
      </c>
      <c r="F47" s="19"/>
      <c r="G47" s="12">
        <v>8201.81</v>
      </c>
      <c r="H47" s="19"/>
      <c r="I47" s="12">
        <v>28976.3</v>
      </c>
      <c r="J47" s="19"/>
      <c r="K47" s="12">
        <v>19516.86</v>
      </c>
      <c r="L47" s="19"/>
      <c r="M47" s="12">
        <v>32447.59</v>
      </c>
      <c r="N47" s="19"/>
      <c r="O47" s="12">
        <v>25600.67</v>
      </c>
      <c r="P47" s="19"/>
      <c r="Q47" s="12">
        <v>14755.18</v>
      </c>
      <c r="R47" s="19"/>
      <c r="S47" s="48">
        <v>25837.27</v>
      </c>
      <c r="T47" s="48"/>
      <c r="U47" s="48">
        <v>26640.84</v>
      </c>
      <c r="V47" s="48"/>
      <c r="W47" s="48">
        <v>17451.96</v>
      </c>
      <c r="X47" s="48"/>
      <c r="Y47" s="12">
        <v>21409.24</v>
      </c>
      <c r="Z47" s="16"/>
      <c r="AA47" s="48">
        <f t="shared" si="3"/>
        <v>260412.48999999996</v>
      </c>
    </row>
    <row r="48" spans="1:27" x14ac:dyDescent="0.25">
      <c r="A48" s="17"/>
      <c r="B48" s="11"/>
      <c r="C48" s="19"/>
      <c r="D48" s="19"/>
      <c r="E48" s="19"/>
      <c r="F48" s="19"/>
      <c r="G48" s="19"/>
      <c r="H48" s="19"/>
      <c r="I48" s="19"/>
      <c r="J48" s="19"/>
      <c r="K48" s="19"/>
      <c r="L48" s="19"/>
      <c r="M48" s="19"/>
      <c r="N48" s="19"/>
      <c r="O48" s="19"/>
      <c r="P48" s="19"/>
      <c r="Q48" s="19"/>
      <c r="R48" s="19"/>
      <c r="S48" s="48"/>
      <c r="T48" s="48"/>
      <c r="U48" s="48"/>
      <c r="V48" s="48"/>
      <c r="W48" s="48"/>
      <c r="X48" s="48"/>
      <c r="Y48" s="48"/>
      <c r="Z48" s="16"/>
      <c r="AA48" s="48"/>
    </row>
    <row r="49" spans="1:27" x14ac:dyDescent="0.25">
      <c r="A49" s="17"/>
      <c r="B49" s="11"/>
      <c r="C49" s="19"/>
      <c r="D49" s="19"/>
      <c r="E49" s="19"/>
      <c r="F49" s="19"/>
      <c r="G49" s="19"/>
      <c r="H49" s="19"/>
      <c r="I49" s="19"/>
      <c r="J49" s="19"/>
      <c r="K49" s="19"/>
      <c r="L49" s="19"/>
      <c r="M49" s="19"/>
      <c r="N49" s="19"/>
      <c r="O49" s="19"/>
      <c r="P49" s="19"/>
      <c r="Q49" s="19"/>
      <c r="R49" s="19"/>
      <c r="S49" s="19"/>
      <c r="T49" s="19"/>
      <c r="U49" s="19"/>
      <c r="V49" s="19"/>
      <c r="W49" s="19"/>
      <c r="X49" s="19"/>
      <c r="Y49" s="19"/>
      <c r="Z49" s="16"/>
      <c r="AA49" s="19"/>
    </row>
    <row r="50" spans="1:27" x14ac:dyDescent="0.25">
      <c r="A50" s="11" t="s">
        <v>38</v>
      </c>
      <c r="B50" s="15"/>
      <c r="C50" s="12"/>
      <c r="D50" s="12"/>
      <c r="E50" s="12"/>
      <c r="F50" s="12"/>
      <c r="G50" s="12"/>
      <c r="H50" s="12"/>
      <c r="I50" s="12"/>
      <c r="J50" s="12"/>
      <c r="K50" s="12"/>
      <c r="L50" s="12"/>
      <c r="M50" s="12"/>
      <c r="N50" s="12"/>
      <c r="O50" s="12"/>
      <c r="P50" s="12"/>
      <c r="Q50" s="12"/>
      <c r="R50" s="12"/>
      <c r="S50" s="12"/>
      <c r="T50" s="12"/>
      <c r="U50" s="12"/>
      <c r="V50" s="12"/>
      <c r="W50" s="12"/>
      <c r="X50" s="12"/>
      <c r="Y50" s="12"/>
      <c r="Z50" s="21"/>
      <c r="AA50" s="12"/>
    </row>
    <row r="51" spans="1:27" x14ac:dyDescent="0.25">
      <c r="A51" s="43" t="s">
        <v>1</v>
      </c>
      <c r="B51" s="15"/>
      <c r="C51" s="12"/>
      <c r="D51" s="12"/>
      <c r="E51" s="12"/>
      <c r="F51" s="12"/>
      <c r="G51" s="12"/>
      <c r="H51" s="12"/>
      <c r="I51" s="12"/>
      <c r="J51" s="12"/>
      <c r="K51" s="12"/>
      <c r="L51" s="12"/>
      <c r="M51" s="12"/>
      <c r="N51" s="12"/>
      <c r="O51" s="12"/>
      <c r="P51" s="12"/>
      <c r="Q51" s="12"/>
      <c r="R51" s="12"/>
      <c r="S51" s="12"/>
      <c r="T51" s="12"/>
      <c r="U51" s="12"/>
      <c r="V51" s="12"/>
      <c r="W51" s="12"/>
      <c r="X51" s="12"/>
      <c r="Y51" s="12"/>
      <c r="Z51" s="21"/>
      <c r="AA51" s="12"/>
    </row>
    <row r="52" spans="1:27" x14ac:dyDescent="0.25">
      <c r="A52" s="15" t="s">
        <v>2</v>
      </c>
      <c r="B52" s="17"/>
      <c r="C52" s="12">
        <v>14328506.67</v>
      </c>
      <c r="D52" s="12"/>
      <c r="E52" s="12">
        <v>32066000.539999999</v>
      </c>
      <c r="F52" s="12"/>
      <c r="G52" s="12">
        <v>31643398.189999998</v>
      </c>
      <c r="H52" s="12"/>
      <c r="I52" s="12">
        <v>32442650.050000001</v>
      </c>
      <c r="J52" s="12"/>
      <c r="K52" s="12">
        <v>27386959.760000002</v>
      </c>
      <c r="L52" s="12"/>
      <c r="M52" s="12">
        <v>21814454.41</v>
      </c>
      <c r="N52" s="12"/>
      <c r="O52" s="12">
        <v>27722868.420000002</v>
      </c>
      <c r="P52" s="12"/>
      <c r="Q52" s="12">
        <v>22392591.43</v>
      </c>
      <c r="R52" s="12"/>
      <c r="S52" s="12">
        <v>24202474.5</v>
      </c>
      <c r="T52" s="12"/>
      <c r="U52" s="12">
        <v>21162478.870000001</v>
      </c>
      <c r="V52" s="12"/>
      <c r="W52" s="12">
        <v>18862911.549999997</v>
      </c>
      <c r="X52" s="12"/>
      <c r="Y52" s="48">
        <v>19320092.579999998</v>
      </c>
      <c r="Z52" s="13"/>
      <c r="AA52" s="12">
        <f t="shared" ref="AA52:AA57" si="4">SUM(C52:Z52)</f>
        <v>293345386.97000003</v>
      </c>
    </row>
    <row r="53" spans="1:27" x14ac:dyDescent="0.25">
      <c r="A53" s="15" t="s">
        <v>3</v>
      </c>
      <c r="B53" s="17"/>
      <c r="C53" s="12">
        <v>1338629.33</v>
      </c>
      <c r="D53" s="12"/>
      <c r="E53" s="12">
        <v>2332374.48</v>
      </c>
      <c r="F53" s="12"/>
      <c r="G53" s="12">
        <v>2253172.63</v>
      </c>
      <c r="H53" s="12"/>
      <c r="I53" s="12">
        <v>2675078.85</v>
      </c>
      <c r="J53" s="12"/>
      <c r="K53" s="12">
        <v>2365316.17</v>
      </c>
      <c r="L53" s="12"/>
      <c r="M53" s="12">
        <v>1284819.8299999998</v>
      </c>
      <c r="N53" s="12"/>
      <c r="O53" s="12">
        <v>2262285.19</v>
      </c>
      <c r="P53" s="12"/>
      <c r="Q53" s="12">
        <v>1498983.3599999999</v>
      </c>
      <c r="R53" s="12"/>
      <c r="S53" s="12">
        <v>1618501.8399999999</v>
      </c>
      <c r="T53" s="12"/>
      <c r="U53" s="12">
        <v>1745618.6400000001</v>
      </c>
      <c r="V53" s="12"/>
      <c r="W53" s="12">
        <v>1869193.13</v>
      </c>
      <c r="X53" s="12"/>
      <c r="Y53" s="48">
        <v>1972943.34</v>
      </c>
      <c r="Z53" s="13"/>
      <c r="AA53" s="12">
        <f t="shared" si="4"/>
        <v>23216916.789999999</v>
      </c>
    </row>
    <row r="54" spans="1:27" x14ac:dyDescent="0.25">
      <c r="A54" s="15" t="s">
        <v>4</v>
      </c>
      <c r="B54" s="17"/>
      <c r="C54" s="12">
        <v>138862.57</v>
      </c>
      <c r="D54" s="12"/>
      <c r="E54" s="12">
        <v>146428.68</v>
      </c>
      <c r="F54" s="12"/>
      <c r="G54" s="12">
        <v>205168.63</v>
      </c>
      <c r="H54" s="12"/>
      <c r="I54" s="12">
        <v>220289.28</v>
      </c>
      <c r="J54" s="12"/>
      <c r="K54" s="12">
        <v>335323.38</v>
      </c>
      <c r="L54" s="12"/>
      <c r="M54" s="12">
        <v>259394.89</v>
      </c>
      <c r="N54" s="12"/>
      <c r="O54" s="12">
        <v>229367.61</v>
      </c>
      <c r="P54" s="12"/>
      <c r="Q54" s="12">
        <v>197283.96</v>
      </c>
      <c r="R54" s="12"/>
      <c r="S54" s="12">
        <v>145063.72</v>
      </c>
      <c r="T54" s="12"/>
      <c r="U54" s="12">
        <v>116188.85</v>
      </c>
      <c r="V54" s="12"/>
      <c r="W54" s="12">
        <v>118770.1</v>
      </c>
      <c r="X54" s="12"/>
      <c r="Y54" s="48">
        <v>120463.97</v>
      </c>
      <c r="Z54" s="13"/>
      <c r="AA54" s="12">
        <f t="shared" si="4"/>
        <v>2232605.64</v>
      </c>
    </row>
    <row r="55" spans="1:27" x14ac:dyDescent="0.25">
      <c r="A55" s="15" t="s">
        <v>5</v>
      </c>
      <c r="B55" s="17"/>
      <c r="C55" s="12">
        <v>1199766.76</v>
      </c>
      <c r="D55" s="12"/>
      <c r="E55" s="12">
        <v>2185945.7999999998</v>
      </c>
      <c r="F55" s="12"/>
      <c r="G55" s="12">
        <v>2048004</v>
      </c>
      <c r="H55" s="12"/>
      <c r="I55" s="12">
        <v>2454789.64</v>
      </c>
      <c r="J55" s="12"/>
      <c r="K55" s="12">
        <v>2029992.79</v>
      </c>
      <c r="L55" s="12"/>
      <c r="M55" s="12">
        <v>1025424.9400000001</v>
      </c>
      <c r="N55" s="12"/>
      <c r="O55" s="12">
        <v>2032917.58</v>
      </c>
      <c r="P55" s="12"/>
      <c r="Q55" s="12">
        <v>1301699.3999999999</v>
      </c>
      <c r="R55" s="12"/>
      <c r="S55" s="12">
        <v>1473438.12</v>
      </c>
      <c r="T55" s="12"/>
      <c r="U55" s="12">
        <v>1629429.79</v>
      </c>
      <c r="V55" s="12"/>
      <c r="W55" s="12">
        <v>1750423.03</v>
      </c>
      <c r="X55" s="12"/>
      <c r="Y55" s="48">
        <v>1852479.37</v>
      </c>
      <c r="Z55" s="13"/>
      <c r="AA55" s="12">
        <f t="shared" si="4"/>
        <v>20984311.219999999</v>
      </c>
    </row>
    <row r="56" spans="1:27" x14ac:dyDescent="0.25">
      <c r="A56" s="15" t="s">
        <v>6</v>
      </c>
      <c r="B56" s="22"/>
      <c r="C56" s="12">
        <v>407920.7</v>
      </c>
      <c r="D56" s="19"/>
      <c r="E56" s="12">
        <v>743221.57</v>
      </c>
      <c r="F56" s="19"/>
      <c r="G56" s="12">
        <v>696321.3600000001</v>
      </c>
      <c r="H56" s="19"/>
      <c r="I56" s="12">
        <v>834628.48</v>
      </c>
      <c r="J56" s="19"/>
      <c r="K56" s="12">
        <v>690197.55</v>
      </c>
      <c r="L56" s="19"/>
      <c r="M56" s="12">
        <v>348644.48</v>
      </c>
      <c r="N56" s="19"/>
      <c r="O56" s="12">
        <v>691191.98</v>
      </c>
      <c r="P56" s="19"/>
      <c r="Q56" s="12">
        <v>442577.80000000005</v>
      </c>
      <c r="R56" s="19"/>
      <c r="S56" s="12">
        <v>500968.95999999996</v>
      </c>
      <c r="T56" s="12"/>
      <c r="U56" s="12">
        <v>554006.13</v>
      </c>
      <c r="V56" s="12"/>
      <c r="W56" s="12">
        <v>595143.82999999996</v>
      </c>
      <c r="X56" s="12"/>
      <c r="Y56" s="48">
        <v>629842.98</v>
      </c>
      <c r="Z56" s="21"/>
      <c r="AA56" s="12">
        <f t="shared" si="4"/>
        <v>7134665.8200000003</v>
      </c>
    </row>
    <row r="57" spans="1:27" x14ac:dyDescent="0.25">
      <c r="A57" s="17" t="s">
        <v>7</v>
      </c>
      <c r="B57" s="11"/>
      <c r="C57" s="12">
        <v>23995.34</v>
      </c>
      <c r="D57" s="12"/>
      <c r="E57" s="12">
        <v>43718.92</v>
      </c>
      <c r="F57" s="12"/>
      <c r="G57" s="12">
        <v>40960.080000000002</v>
      </c>
      <c r="H57" s="12"/>
      <c r="I57" s="12">
        <v>49095.79</v>
      </c>
      <c r="J57" s="12"/>
      <c r="K57" s="12">
        <v>40599.86</v>
      </c>
      <c r="L57" s="12"/>
      <c r="M57" s="12">
        <v>20508.5</v>
      </c>
      <c r="N57" s="12"/>
      <c r="O57" s="12">
        <v>40658.35</v>
      </c>
      <c r="P57" s="12"/>
      <c r="Q57" s="12">
        <v>26033.989999999998</v>
      </c>
      <c r="R57" s="12"/>
      <c r="S57" s="12">
        <v>29468.760000000002</v>
      </c>
      <c r="T57" s="12"/>
      <c r="U57" s="12">
        <v>32588.6</v>
      </c>
      <c r="V57" s="12"/>
      <c r="W57" s="12">
        <v>35008.46</v>
      </c>
      <c r="X57" s="12"/>
      <c r="Y57" s="48">
        <v>37049.589999999997</v>
      </c>
      <c r="Z57" s="21"/>
      <c r="AA57" s="12">
        <f t="shared" si="4"/>
        <v>419686.24</v>
      </c>
    </row>
    <row r="58" spans="1:27" x14ac:dyDescent="0.25">
      <c r="A58" s="43" t="s">
        <v>8</v>
      </c>
      <c r="B58" s="11"/>
      <c r="C58" s="12"/>
      <c r="D58" s="12"/>
      <c r="E58" s="12"/>
      <c r="F58" s="12"/>
      <c r="G58" s="12"/>
      <c r="H58" s="12"/>
      <c r="I58" s="12"/>
      <c r="J58" s="12"/>
      <c r="K58" s="12"/>
      <c r="L58" s="12"/>
      <c r="M58" s="12"/>
      <c r="N58" s="12"/>
      <c r="O58" s="12"/>
      <c r="P58" s="12"/>
      <c r="Q58" s="12"/>
      <c r="R58" s="12"/>
      <c r="S58" s="12"/>
      <c r="T58" s="12"/>
      <c r="U58" s="12"/>
      <c r="V58" s="12"/>
      <c r="W58" s="12"/>
      <c r="X58" s="12"/>
      <c r="Y58" s="48"/>
      <c r="Z58" s="21"/>
      <c r="AA58" s="12"/>
    </row>
    <row r="59" spans="1:27" x14ac:dyDescent="0.25">
      <c r="A59" s="15" t="s">
        <v>2</v>
      </c>
      <c r="B59" s="11"/>
      <c r="C59" s="12">
        <v>1584775.08</v>
      </c>
      <c r="D59" s="12"/>
      <c r="E59" s="12">
        <v>11759840.67</v>
      </c>
      <c r="F59" s="12"/>
      <c r="G59" s="12">
        <v>11383759.67</v>
      </c>
      <c r="H59" s="12"/>
      <c r="I59" s="12">
        <v>11067365.699999999</v>
      </c>
      <c r="J59" s="12"/>
      <c r="K59" s="12">
        <v>7987216.21</v>
      </c>
      <c r="L59" s="12"/>
      <c r="M59" s="12">
        <v>0</v>
      </c>
      <c r="N59" s="12"/>
      <c r="O59" s="12">
        <v>6961439.4100000001</v>
      </c>
      <c r="P59" s="12"/>
      <c r="Q59" s="12">
        <v>7749805.1900000004</v>
      </c>
      <c r="R59" s="12"/>
      <c r="S59" s="12">
        <v>7027846.8899999997</v>
      </c>
      <c r="T59" s="12"/>
      <c r="U59" s="12">
        <v>7738793.6600000001</v>
      </c>
      <c r="V59" s="12"/>
      <c r="W59" s="12">
        <v>6676817.2599999998</v>
      </c>
      <c r="X59" s="12"/>
      <c r="Y59" s="48">
        <v>7974375.0700000003</v>
      </c>
      <c r="Z59" s="21"/>
      <c r="AA59" s="12">
        <f t="shared" ref="AA59:AA62" si="5">SUM(C59:Z59)</f>
        <v>87912034.810000002</v>
      </c>
    </row>
    <row r="60" spans="1:27" x14ac:dyDescent="0.25">
      <c r="A60" s="15" t="s">
        <v>5</v>
      </c>
      <c r="B60" s="11"/>
      <c r="C60" s="12">
        <v>303571.28000000003</v>
      </c>
      <c r="D60" s="12"/>
      <c r="E60" s="12">
        <v>949903.41</v>
      </c>
      <c r="F60" s="12"/>
      <c r="G60" s="12">
        <v>1194896.3999999999</v>
      </c>
      <c r="H60" s="12"/>
      <c r="I60" s="12">
        <v>985184.05</v>
      </c>
      <c r="J60" s="12"/>
      <c r="K60" s="12">
        <v>1112828.79</v>
      </c>
      <c r="L60" s="12"/>
      <c r="M60" s="48">
        <v>-15230.59</v>
      </c>
      <c r="N60" s="12"/>
      <c r="O60" s="12">
        <v>671484.61</v>
      </c>
      <c r="P60" s="12"/>
      <c r="Q60" s="12">
        <v>541738.07999999996</v>
      </c>
      <c r="R60" s="12"/>
      <c r="S60" s="12">
        <v>561254.91</v>
      </c>
      <c r="T60" s="12"/>
      <c r="U60" s="48">
        <v>750195.51</v>
      </c>
      <c r="V60" s="12"/>
      <c r="W60" s="12">
        <v>1036825.14</v>
      </c>
      <c r="X60" s="12"/>
      <c r="Y60" s="48">
        <v>1054770.54</v>
      </c>
      <c r="Z60" s="21"/>
      <c r="AA60" s="12">
        <f t="shared" si="5"/>
        <v>9147422.129999999</v>
      </c>
    </row>
    <row r="61" spans="1:27" x14ac:dyDescent="0.25">
      <c r="A61" s="15" t="s">
        <v>10</v>
      </c>
      <c r="B61" s="11"/>
      <c r="C61" s="12">
        <v>103214.24</v>
      </c>
      <c r="D61" s="12"/>
      <c r="E61" s="12">
        <v>322967.15999999997</v>
      </c>
      <c r="F61" s="12"/>
      <c r="G61" s="12">
        <v>406264.78</v>
      </c>
      <c r="H61" s="12"/>
      <c r="I61" s="12">
        <v>334962.58</v>
      </c>
      <c r="J61" s="12"/>
      <c r="K61" s="12">
        <v>378361.79</v>
      </c>
      <c r="L61" s="12"/>
      <c r="M61" s="48">
        <v>-5178.3999999999996</v>
      </c>
      <c r="N61" s="12"/>
      <c r="O61" s="12">
        <v>228304.77</v>
      </c>
      <c r="P61" s="12"/>
      <c r="Q61" s="12">
        <v>184190.95</v>
      </c>
      <c r="R61" s="12"/>
      <c r="S61" s="12">
        <v>190826.67</v>
      </c>
      <c r="T61" s="12"/>
      <c r="U61" s="48">
        <v>255066.47</v>
      </c>
      <c r="V61" s="12"/>
      <c r="W61" s="12">
        <v>352520.55</v>
      </c>
      <c r="X61" s="12"/>
      <c r="Y61" s="48">
        <v>358621.98</v>
      </c>
      <c r="Z61" s="21"/>
      <c r="AA61" s="12">
        <f t="shared" si="5"/>
        <v>3110123.54</v>
      </c>
    </row>
    <row r="62" spans="1:27" x14ac:dyDescent="0.25">
      <c r="A62" s="17" t="s">
        <v>7</v>
      </c>
      <c r="B62" s="11"/>
      <c r="C62" s="12">
        <v>6071.43</v>
      </c>
      <c r="D62" s="12"/>
      <c r="E62" s="12">
        <v>18998.07</v>
      </c>
      <c r="F62" s="12"/>
      <c r="G62" s="12">
        <v>23897.93</v>
      </c>
      <c r="H62" s="12"/>
      <c r="I62" s="12">
        <v>19703.68</v>
      </c>
      <c r="J62" s="12"/>
      <c r="K62" s="12">
        <v>22256.58</v>
      </c>
      <c r="L62" s="12"/>
      <c r="M62" s="48">
        <v>-304.61</v>
      </c>
      <c r="N62" s="12"/>
      <c r="O62" s="12">
        <v>13429.69</v>
      </c>
      <c r="P62" s="12"/>
      <c r="Q62" s="12">
        <v>10834.76</v>
      </c>
      <c r="R62" s="12"/>
      <c r="S62" s="12">
        <v>11225.1</v>
      </c>
      <c r="T62" s="12"/>
      <c r="U62" s="48">
        <v>15003.91</v>
      </c>
      <c r="V62" s="12"/>
      <c r="W62" s="12">
        <v>20736.5</v>
      </c>
      <c r="X62" s="12"/>
      <c r="Y62" s="48">
        <v>21095.41</v>
      </c>
      <c r="Z62" s="21"/>
      <c r="AA62" s="12">
        <f t="shared" si="5"/>
        <v>182948.45</v>
      </c>
    </row>
    <row r="63" spans="1:27" x14ac:dyDescent="0.25">
      <c r="A63" s="43" t="s">
        <v>9</v>
      </c>
      <c r="B63" s="11"/>
      <c r="C63" s="12"/>
      <c r="D63" s="12"/>
      <c r="E63" s="12"/>
      <c r="F63" s="12"/>
      <c r="G63" s="12"/>
      <c r="H63" s="12"/>
      <c r="I63" s="12"/>
      <c r="J63" s="12"/>
      <c r="K63" s="12"/>
      <c r="L63" s="12"/>
      <c r="M63" s="12"/>
      <c r="N63" s="12"/>
      <c r="O63" s="12"/>
      <c r="P63" s="12"/>
      <c r="Q63" s="12"/>
      <c r="R63" s="12"/>
      <c r="S63" s="12"/>
      <c r="T63" s="12"/>
      <c r="U63" s="12"/>
      <c r="V63" s="12"/>
      <c r="W63" s="12"/>
      <c r="X63" s="12"/>
      <c r="Y63" s="48"/>
      <c r="Z63" s="21"/>
      <c r="AA63" s="12"/>
    </row>
    <row r="64" spans="1:27" x14ac:dyDescent="0.25">
      <c r="A64" s="15" t="s">
        <v>2</v>
      </c>
      <c r="B64" s="11"/>
      <c r="C64" s="12">
        <v>12743731.59</v>
      </c>
      <c r="D64" s="12"/>
      <c r="E64" s="12">
        <v>20306159.870000001</v>
      </c>
      <c r="F64" s="12"/>
      <c r="G64" s="12">
        <v>20259638.52</v>
      </c>
      <c r="H64" s="12"/>
      <c r="I64" s="12">
        <v>21375284.350000001</v>
      </c>
      <c r="J64" s="12"/>
      <c r="K64" s="12">
        <v>19399743.550000001</v>
      </c>
      <c r="L64" s="12"/>
      <c r="M64" s="12">
        <v>21814454.41</v>
      </c>
      <c r="N64" s="12"/>
      <c r="O64" s="12">
        <v>20761429.010000002</v>
      </c>
      <c r="P64" s="12"/>
      <c r="Q64" s="12">
        <v>14642786.24</v>
      </c>
      <c r="R64" s="12"/>
      <c r="S64" s="12">
        <v>17174627.609999999</v>
      </c>
      <c r="T64" s="12"/>
      <c r="U64" s="12">
        <v>13423685.210000001</v>
      </c>
      <c r="V64" s="12"/>
      <c r="W64" s="12">
        <v>12186094.289999999</v>
      </c>
      <c r="X64" s="12"/>
      <c r="Y64" s="48">
        <v>11345717.51</v>
      </c>
      <c r="Z64" s="21"/>
      <c r="AA64" s="12">
        <f>SUM(C64:Z64)</f>
        <v>205433352.16000003</v>
      </c>
    </row>
    <row r="65" spans="1:27" x14ac:dyDescent="0.25">
      <c r="A65" s="15" t="s">
        <v>3</v>
      </c>
      <c r="B65" s="11"/>
      <c r="C65" s="12">
        <v>1035058.05</v>
      </c>
      <c r="D65" s="12"/>
      <c r="E65" s="12">
        <v>1382471.07</v>
      </c>
      <c r="F65" s="12"/>
      <c r="G65" s="12">
        <v>1058276.23</v>
      </c>
      <c r="H65" s="12"/>
      <c r="I65" s="12">
        <v>1689894.85</v>
      </c>
      <c r="J65" s="12"/>
      <c r="K65" s="12">
        <v>1252487.3799999999</v>
      </c>
      <c r="L65" s="12"/>
      <c r="M65" s="12">
        <v>1300050.42</v>
      </c>
      <c r="N65" s="12"/>
      <c r="O65" s="12">
        <v>1590800.58</v>
      </c>
      <c r="P65" s="12"/>
      <c r="Q65" s="12">
        <v>957245.28</v>
      </c>
      <c r="R65" s="12"/>
      <c r="S65" s="12">
        <v>1057246.93</v>
      </c>
      <c r="T65" s="12"/>
      <c r="U65" s="12">
        <v>995423.13</v>
      </c>
      <c r="V65" s="12"/>
      <c r="W65" s="12">
        <v>832367.99</v>
      </c>
      <c r="X65" s="12"/>
      <c r="Y65" s="48">
        <v>918172.8</v>
      </c>
      <c r="Z65" s="21"/>
      <c r="AA65" s="12">
        <f>SUM(C65:Z65)</f>
        <v>14069494.710000001</v>
      </c>
    </row>
    <row r="66" spans="1:27" x14ac:dyDescent="0.25">
      <c r="A66" s="15" t="s">
        <v>4</v>
      </c>
      <c r="B66" s="11"/>
      <c r="C66" s="12">
        <v>138862.57</v>
      </c>
      <c r="D66" s="12"/>
      <c r="E66" s="12">
        <v>146428.68</v>
      </c>
      <c r="F66" s="12"/>
      <c r="G66" s="12">
        <v>205168.63</v>
      </c>
      <c r="H66" s="12"/>
      <c r="I66" s="12">
        <v>220289.26</v>
      </c>
      <c r="J66" s="12"/>
      <c r="K66" s="12">
        <v>335323.38</v>
      </c>
      <c r="L66" s="12"/>
      <c r="M66" s="12">
        <v>259394.89</v>
      </c>
      <c r="N66" s="12"/>
      <c r="O66" s="12">
        <v>229367.61</v>
      </c>
      <c r="P66" s="12"/>
      <c r="Q66" s="12">
        <v>197283.96</v>
      </c>
      <c r="R66" s="12"/>
      <c r="S66" s="12">
        <v>145063.72</v>
      </c>
      <c r="T66" s="12"/>
      <c r="U66" s="12">
        <v>116188.85</v>
      </c>
      <c r="V66" s="12"/>
      <c r="W66" s="12">
        <v>118770.1</v>
      </c>
      <c r="X66" s="12"/>
      <c r="Y66" s="48">
        <v>120463.97</v>
      </c>
      <c r="Z66" s="21"/>
      <c r="AA66" s="12">
        <f>SUM(C66:Z66)</f>
        <v>2232605.62</v>
      </c>
    </row>
    <row r="67" spans="1:27" x14ac:dyDescent="0.25">
      <c r="A67" s="15" t="s">
        <v>5</v>
      </c>
      <c r="B67" s="11"/>
      <c r="C67" s="12">
        <v>896195.48</v>
      </c>
      <c r="D67" s="12"/>
      <c r="E67" s="12">
        <v>1236042.3899999999</v>
      </c>
      <c r="F67" s="12"/>
      <c r="G67" s="12">
        <v>853107.6</v>
      </c>
      <c r="H67" s="12"/>
      <c r="I67" s="12">
        <v>1469605.59</v>
      </c>
      <c r="J67" s="12"/>
      <c r="K67" s="12">
        <v>917164</v>
      </c>
      <c r="L67" s="12"/>
      <c r="M67" s="12">
        <v>1040655.53</v>
      </c>
      <c r="N67" s="12"/>
      <c r="O67" s="12">
        <v>1361432.97</v>
      </c>
      <c r="P67" s="12"/>
      <c r="Q67" s="12">
        <v>759961.32</v>
      </c>
      <c r="R67" s="12"/>
      <c r="S67" s="12">
        <v>912183.21</v>
      </c>
      <c r="T67" s="12"/>
      <c r="U67" s="12">
        <v>879234.28</v>
      </c>
      <c r="V67" s="12"/>
      <c r="W67" s="12">
        <v>713597.89</v>
      </c>
      <c r="X67" s="12"/>
      <c r="Y67" s="48">
        <v>797708.83</v>
      </c>
      <c r="Z67" s="21"/>
      <c r="AA67" s="12">
        <f t="shared" ref="AA67:AA69" si="6">SUM(C67:Z67)</f>
        <v>11836889.09</v>
      </c>
    </row>
    <row r="68" spans="1:27" x14ac:dyDescent="0.25">
      <c r="A68" s="15" t="s">
        <v>10</v>
      </c>
      <c r="B68" s="11"/>
      <c r="C68" s="12">
        <v>304706.46000000002</v>
      </c>
      <c r="D68" s="12"/>
      <c r="E68" s="12">
        <v>420254.41</v>
      </c>
      <c r="F68" s="12"/>
      <c r="G68" s="12">
        <v>290056.58</v>
      </c>
      <c r="H68" s="12"/>
      <c r="I68" s="12">
        <v>499665.9</v>
      </c>
      <c r="J68" s="12"/>
      <c r="K68" s="12">
        <v>311835.76</v>
      </c>
      <c r="L68" s="12"/>
      <c r="M68" s="12">
        <v>353822.88</v>
      </c>
      <c r="N68" s="12"/>
      <c r="O68" s="12">
        <v>462887.21</v>
      </c>
      <c r="P68" s="12"/>
      <c r="Q68" s="12">
        <v>258386.85</v>
      </c>
      <c r="R68" s="12"/>
      <c r="S68" s="12">
        <v>310142.28999999998</v>
      </c>
      <c r="T68" s="12"/>
      <c r="U68" s="12">
        <v>298939.65999999997</v>
      </c>
      <c r="V68" s="12"/>
      <c r="W68" s="12">
        <v>242623.28</v>
      </c>
      <c r="X68" s="12"/>
      <c r="Y68" s="48">
        <v>271221</v>
      </c>
      <c r="Z68" s="21"/>
      <c r="AA68" s="12">
        <f t="shared" si="6"/>
        <v>4024542.2800000003</v>
      </c>
    </row>
    <row r="69" spans="1:27" x14ac:dyDescent="0.25">
      <c r="A69" s="17" t="s">
        <v>7</v>
      </c>
      <c r="B69" s="11"/>
      <c r="C69" s="12">
        <v>17923.91</v>
      </c>
      <c r="D69" s="12"/>
      <c r="E69" s="12">
        <v>24720.85</v>
      </c>
      <c r="F69" s="12"/>
      <c r="G69" s="12">
        <v>17062.150000000001</v>
      </c>
      <c r="H69" s="12"/>
      <c r="I69" s="12">
        <v>29392.11</v>
      </c>
      <c r="J69" s="12"/>
      <c r="K69" s="12">
        <v>18343.28</v>
      </c>
      <c r="L69" s="12"/>
      <c r="M69" s="12">
        <v>20813.11</v>
      </c>
      <c r="N69" s="12"/>
      <c r="O69" s="12">
        <v>27228.66</v>
      </c>
      <c r="P69" s="12"/>
      <c r="Q69" s="12">
        <v>15199.23</v>
      </c>
      <c r="R69" s="12"/>
      <c r="S69" s="12">
        <v>18243.66</v>
      </c>
      <c r="T69" s="12"/>
      <c r="U69" s="12">
        <v>17584.689999999999</v>
      </c>
      <c r="V69" s="12"/>
      <c r="W69" s="12">
        <v>14271.96</v>
      </c>
      <c r="X69" s="12"/>
      <c r="Y69" s="48">
        <v>15954.18</v>
      </c>
      <c r="Z69" s="21"/>
      <c r="AA69" s="12">
        <f t="shared" si="6"/>
        <v>236737.78999999998</v>
      </c>
    </row>
    <row r="70" spans="1:27" x14ac:dyDescent="0.25">
      <c r="A70" s="17"/>
      <c r="B70" s="11"/>
      <c r="C70" s="12"/>
      <c r="D70" s="12"/>
      <c r="E70" s="12"/>
      <c r="F70" s="12"/>
      <c r="G70" s="12"/>
      <c r="H70" s="12"/>
      <c r="I70" s="12"/>
      <c r="J70" s="12"/>
      <c r="K70" s="12"/>
      <c r="L70" s="12"/>
      <c r="M70" s="12"/>
      <c r="N70" s="12"/>
      <c r="O70" s="12"/>
      <c r="P70" s="12"/>
      <c r="Q70" s="12"/>
      <c r="R70" s="12"/>
      <c r="S70" s="12"/>
      <c r="T70" s="12"/>
      <c r="U70" s="12"/>
      <c r="V70" s="12"/>
      <c r="W70" s="12"/>
      <c r="X70" s="12"/>
      <c r="Y70" s="12"/>
      <c r="Z70" s="21"/>
      <c r="AA70" s="12"/>
    </row>
    <row r="71" spans="1:27" x14ac:dyDescent="0.25">
      <c r="A71" s="17"/>
      <c r="B71" s="11"/>
      <c r="C71" s="12"/>
      <c r="D71" s="12"/>
      <c r="E71" s="12"/>
      <c r="F71" s="12"/>
      <c r="G71" s="12"/>
      <c r="H71" s="12"/>
      <c r="I71" s="12"/>
      <c r="J71" s="12"/>
      <c r="K71" s="12"/>
      <c r="L71" s="12"/>
      <c r="M71" s="12"/>
      <c r="N71" s="12"/>
      <c r="O71" s="12"/>
      <c r="P71" s="12"/>
      <c r="Q71" s="12"/>
      <c r="R71" s="12"/>
      <c r="S71" s="12"/>
      <c r="T71" s="12"/>
      <c r="U71" s="12"/>
      <c r="V71" s="12"/>
      <c r="W71" s="12"/>
      <c r="X71" s="12"/>
      <c r="Y71" s="12"/>
      <c r="Z71" s="21"/>
      <c r="AA71" s="12"/>
    </row>
    <row r="72" spans="1:27" x14ac:dyDescent="0.25">
      <c r="A72" s="11" t="s">
        <v>11</v>
      </c>
      <c r="B72" s="15"/>
      <c r="C72" s="12"/>
      <c r="D72" s="12"/>
      <c r="E72" s="12"/>
      <c r="F72" s="12"/>
      <c r="G72" s="12"/>
      <c r="H72" s="12"/>
      <c r="I72" s="12"/>
      <c r="J72" s="12"/>
      <c r="K72" s="12"/>
      <c r="L72" s="12"/>
      <c r="M72" s="12"/>
      <c r="N72" s="12"/>
      <c r="O72" s="12"/>
      <c r="P72" s="12"/>
      <c r="Q72" s="12"/>
      <c r="R72" s="12"/>
      <c r="S72" s="12"/>
      <c r="T72" s="12"/>
      <c r="U72" s="12"/>
      <c r="V72" s="12"/>
      <c r="W72" s="12"/>
      <c r="X72" s="12"/>
      <c r="Y72" s="12"/>
      <c r="Z72" s="21"/>
      <c r="AA72" s="12"/>
    </row>
    <row r="73" spans="1:27" x14ac:dyDescent="0.25">
      <c r="A73" s="43" t="s">
        <v>1</v>
      </c>
      <c r="B73" s="15"/>
      <c r="C73" s="12"/>
      <c r="D73" s="12"/>
      <c r="E73" s="12"/>
      <c r="F73" s="12"/>
      <c r="G73" s="12"/>
      <c r="H73" s="12"/>
      <c r="I73" s="12"/>
      <c r="J73" s="12"/>
      <c r="K73" s="12"/>
      <c r="L73" s="12"/>
      <c r="M73" s="12"/>
      <c r="N73" s="12"/>
      <c r="O73" s="12"/>
      <c r="P73" s="12"/>
      <c r="Q73" s="12"/>
      <c r="R73" s="12"/>
      <c r="S73" s="12"/>
      <c r="T73" s="12"/>
      <c r="U73" s="12"/>
      <c r="V73" s="12"/>
      <c r="W73" s="12"/>
      <c r="X73" s="12"/>
      <c r="Y73" s="12"/>
      <c r="Z73" s="21"/>
      <c r="AA73" s="12"/>
    </row>
    <row r="74" spans="1:27" x14ac:dyDescent="0.25">
      <c r="A74" s="15" t="s">
        <v>2</v>
      </c>
      <c r="B74" s="15"/>
      <c r="C74" s="12">
        <v>11260792.300000001</v>
      </c>
      <c r="D74" s="12"/>
      <c r="E74" s="12">
        <v>28779868.789999999</v>
      </c>
      <c r="F74" s="12"/>
      <c r="G74" s="12">
        <v>29371914.93</v>
      </c>
      <c r="H74" s="12"/>
      <c r="I74" s="12">
        <v>29852181.669999998</v>
      </c>
      <c r="J74" s="12"/>
      <c r="K74" s="12">
        <v>28529299.18</v>
      </c>
      <c r="L74" s="12"/>
      <c r="M74" s="12">
        <v>28029420.300000001</v>
      </c>
      <c r="N74" s="12"/>
      <c r="O74" s="12">
        <v>28765215.25</v>
      </c>
      <c r="P74" s="12"/>
      <c r="Q74" s="12">
        <v>24179067.629999999</v>
      </c>
      <c r="R74" s="12"/>
      <c r="S74" s="12">
        <v>25564199.93</v>
      </c>
      <c r="T74" s="12"/>
      <c r="U74" s="12">
        <v>19474407.23</v>
      </c>
      <c r="V74" s="12"/>
      <c r="W74" s="12">
        <v>17458694.670000002</v>
      </c>
      <c r="X74" s="12"/>
      <c r="Y74" s="48">
        <v>16128951.219999999</v>
      </c>
      <c r="Z74" s="21"/>
      <c r="AA74" s="12">
        <f t="shared" ref="AA74:AA79" si="7">SUM(C74:Z74)</f>
        <v>287394013.10000002</v>
      </c>
    </row>
    <row r="75" spans="1:27" x14ac:dyDescent="0.25">
      <c r="A75" s="15" t="s">
        <v>3</v>
      </c>
      <c r="B75" s="15"/>
      <c r="C75" s="12">
        <v>1105386.3899999999</v>
      </c>
      <c r="D75" s="12"/>
      <c r="E75" s="12">
        <v>1718037.95</v>
      </c>
      <c r="F75" s="12"/>
      <c r="G75" s="12">
        <v>2479609.84</v>
      </c>
      <c r="H75" s="12"/>
      <c r="I75" s="12">
        <v>3474288.61</v>
      </c>
      <c r="J75" s="12"/>
      <c r="K75" s="12">
        <v>3741243.16</v>
      </c>
      <c r="L75" s="12"/>
      <c r="M75" s="12">
        <v>2473018.17</v>
      </c>
      <c r="N75" s="12"/>
      <c r="O75" s="12">
        <v>2498426.38</v>
      </c>
      <c r="P75" s="12"/>
      <c r="Q75" s="12">
        <v>2087958.51</v>
      </c>
      <c r="R75" s="12"/>
      <c r="S75" s="12">
        <v>2008203.1600000001</v>
      </c>
      <c r="T75" s="12"/>
      <c r="U75" s="12">
        <v>2463982.87</v>
      </c>
      <c r="V75" s="12"/>
      <c r="W75" s="12">
        <v>1848839.98</v>
      </c>
      <c r="X75" s="12"/>
      <c r="Y75" s="48">
        <v>1872094.8900000001</v>
      </c>
      <c r="Z75" s="21"/>
      <c r="AA75" s="12">
        <f t="shared" si="7"/>
        <v>27771089.910000004</v>
      </c>
    </row>
    <row r="76" spans="1:27" x14ac:dyDescent="0.25">
      <c r="A76" s="15" t="s">
        <v>4</v>
      </c>
      <c r="B76" s="15"/>
      <c r="C76" s="12">
        <v>43505.24</v>
      </c>
      <c r="D76" s="12"/>
      <c r="E76" s="12">
        <v>150751.39000000001</v>
      </c>
      <c r="F76" s="12"/>
      <c r="G76" s="12">
        <v>320524.74</v>
      </c>
      <c r="H76" s="12"/>
      <c r="I76" s="12">
        <v>206271.66</v>
      </c>
      <c r="J76" s="12"/>
      <c r="K76" s="12">
        <v>177624.38</v>
      </c>
      <c r="L76" s="12"/>
      <c r="M76" s="12">
        <v>253392.29</v>
      </c>
      <c r="N76" s="12"/>
      <c r="O76" s="12">
        <v>153559.6</v>
      </c>
      <c r="P76" s="12"/>
      <c r="Q76" s="12">
        <v>201132.36</v>
      </c>
      <c r="R76" s="12"/>
      <c r="S76" s="12">
        <v>185210.75</v>
      </c>
      <c r="T76" s="12"/>
      <c r="U76" s="12">
        <v>166612.18</v>
      </c>
      <c r="V76" s="12"/>
      <c r="W76" s="12">
        <v>73539.600000000006</v>
      </c>
      <c r="X76" s="12"/>
      <c r="Y76" s="48">
        <v>81572.100000000006</v>
      </c>
      <c r="Z76" s="21"/>
      <c r="AA76" s="12">
        <f t="shared" si="7"/>
        <v>2013696.2900000003</v>
      </c>
    </row>
    <row r="77" spans="1:27" x14ac:dyDescent="0.25">
      <c r="A77" s="15" t="s">
        <v>5</v>
      </c>
      <c r="B77" s="15"/>
      <c r="C77" s="12">
        <v>1061881.1499999999</v>
      </c>
      <c r="D77" s="12"/>
      <c r="E77" s="12">
        <v>1567286.56</v>
      </c>
      <c r="F77" s="12"/>
      <c r="G77" s="12">
        <v>2159085.1</v>
      </c>
      <c r="H77" s="12"/>
      <c r="I77" s="12">
        <v>3268016.95</v>
      </c>
      <c r="J77" s="12"/>
      <c r="K77" s="12">
        <v>3563618.7800000003</v>
      </c>
      <c r="L77" s="12"/>
      <c r="M77" s="12">
        <v>2219625.88</v>
      </c>
      <c r="N77" s="12"/>
      <c r="O77" s="12">
        <v>2344866.7799999998</v>
      </c>
      <c r="P77" s="12"/>
      <c r="Q77" s="12">
        <v>1886826.15</v>
      </c>
      <c r="R77" s="12"/>
      <c r="S77" s="12">
        <v>1822992.4100000001</v>
      </c>
      <c r="T77" s="12"/>
      <c r="U77" s="12">
        <v>2297370.69</v>
      </c>
      <c r="V77" s="12"/>
      <c r="W77" s="12">
        <v>1775300.38</v>
      </c>
      <c r="X77" s="12"/>
      <c r="Y77" s="48">
        <v>1790522.79</v>
      </c>
      <c r="Z77" s="21"/>
      <c r="AA77" s="12">
        <f t="shared" si="7"/>
        <v>25757393.620000001</v>
      </c>
    </row>
    <row r="78" spans="1:27" x14ac:dyDescent="0.25">
      <c r="A78" s="15" t="s">
        <v>6</v>
      </c>
      <c r="B78" s="15"/>
      <c r="C78" s="12">
        <v>361039.58999999997</v>
      </c>
      <c r="D78" s="12"/>
      <c r="E78" s="12">
        <v>532877.44000000006</v>
      </c>
      <c r="F78" s="12"/>
      <c r="G78" s="12">
        <v>734088.94</v>
      </c>
      <c r="H78" s="12"/>
      <c r="I78" s="12">
        <v>1111125.76</v>
      </c>
      <c r="J78" s="12"/>
      <c r="K78" s="12">
        <v>1211630.3900000001</v>
      </c>
      <c r="L78" s="12"/>
      <c r="M78" s="12">
        <v>754672.8</v>
      </c>
      <c r="N78" s="12"/>
      <c r="O78" s="12">
        <v>797254.71</v>
      </c>
      <c r="P78" s="12"/>
      <c r="Q78" s="12">
        <v>641520.89</v>
      </c>
      <c r="R78" s="12"/>
      <c r="S78" s="12">
        <v>619817.41999999993</v>
      </c>
      <c r="T78" s="12"/>
      <c r="U78" s="12">
        <v>781106.04</v>
      </c>
      <c r="V78" s="12"/>
      <c r="W78" s="12">
        <v>603602.13</v>
      </c>
      <c r="X78" s="12"/>
      <c r="Y78" s="48">
        <v>608777.74</v>
      </c>
      <c r="Z78" s="21"/>
      <c r="AA78" s="12">
        <f t="shared" si="7"/>
        <v>8757513.8499999996</v>
      </c>
    </row>
    <row r="79" spans="1:27" x14ac:dyDescent="0.25">
      <c r="A79" s="17" t="s">
        <v>7</v>
      </c>
      <c r="B79" s="15"/>
      <c r="C79" s="12">
        <v>21237.629999999997</v>
      </c>
      <c r="D79" s="12"/>
      <c r="E79" s="12">
        <v>31345.74</v>
      </c>
      <c r="F79" s="12"/>
      <c r="G79" s="12">
        <v>43181.7</v>
      </c>
      <c r="H79" s="12"/>
      <c r="I79" s="12">
        <v>65360.34</v>
      </c>
      <c r="J79" s="12"/>
      <c r="K79" s="12">
        <v>71272.38</v>
      </c>
      <c r="L79" s="12"/>
      <c r="M79" s="12">
        <v>44392.520000000004</v>
      </c>
      <c r="N79" s="12"/>
      <c r="O79" s="12">
        <v>46897.340000000004</v>
      </c>
      <c r="P79" s="12"/>
      <c r="Q79" s="12">
        <v>37736.519999999997</v>
      </c>
      <c r="R79" s="12"/>
      <c r="S79" s="12">
        <v>36459.85</v>
      </c>
      <c r="T79" s="12"/>
      <c r="U79" s="12">
        <v>45947.42</v>
      </c>
      <c r="V79" s="12"/>
      <c r="W79" s="12">
        <v>35506.01</v>
      </c>
      <c r="X79" s="12"/>
      <c r="Y79" s="48">
        <v>35810.449999999997</v>
      </c>
      <c r="Z79" s="21"/>
      <c r="AA79" s="12">
        <f t="shared" si="7"/>
        <v>515147.9</v>
      </c>
    </row>
    <row r="80" spans="1:27" x14ac:dyDescent="0.25">
      <c r="A80" s="43" t="s">
        <v>8</v>
      </c>
      <c r="B80" s="15"/>
      <c r="C80" s="12"/>
      <c r="D80" s="12"/>
      <c r="E80" s="12"/>
      <c r="F80" s="12"/>
      <c r="G80" s="12"/>
      <c r="H80" s="12"/>
      <c r="I80" s="12"/>
      <c r="J80" s="12"/>
      <c r="K80" s="12"/>
      <c r="L80" s="12"/>
      <c r="M80" s="12"/>
      <c r="N80" s="12"/>
      <c r="O80" s="12"/>
      <c r="P80" s="12"/>
      <c r="Q80" s="12"/>
      <c r="R80" s="12"/>
      <c r="S80" s="12"/>
      <c r="T80" s="12"/>
      <c r="U80" s="12"/>
      <c r="V80" s="12"/>
      <c r="W80" s="12"/>
      <c r="X80" s="12"/>
      <c r="Y80" s="48"/>
      <c r="Z80" s="21"/>
      <c r="AA80" s="12"/>
    </row>
    <row r="81" spans="1:27" x14ac:dyDescent="0.25">
      <c r="A81" s="15" t="s">
        <v>2</v>
      </c>
      <c r="B81" s="15"/>
      <c r="C81" s="12">
        <v>2171520.23</v>
      </c>
      <c r="D81" s="12"/>
      <c r="E81" s="12">
        <v>6561842.3899999997</v>
      </c>
      <c r="F81" s="12"/>
      <c r="G81" s="12">
        <v>7690146.1699999999</v>
      </c>
      <c r="H81" s="12"/>
      <c r="I81" s="12">
        <v>8116513.9699999997</v>
      </c>
      <c r="J81" s="12"/>
      <c r="K81" s="12">
        <v>9157516.2699999996</v>
      </c>
      <c r="L81" s="12"/>
      <c r="M81" s="12">
        <v>4285845.32</v>
      </c>
      <c r="N81" s="12"/>
      <c r="O81" s="12">
        <v>5987638.3200000003</v>
      </c>
      <c r="P81" s="12"/>
      <c r="Q81" s="12">
        <v>6501381.4500000002</v>
      </c>
      <c r="R81" s="12"/>
      <c r="S81" s="12">
        <v>6870002.8200000003</v>
      </c>
      <c r="T81" s="12"/>
      <c r="U81" s="48">
        <v>5305743.75</v>
      </c>
      <c r="V81" s="12"/>
      <c r="W81" s="12">
        <v>6363359.9400000004</v>
      </c>
      <c r="X81" s="12"/>
      <c r="Y81" s="48">
        <v>6360160.3700000001</v>
      </c>
      <c r="Z81" s="21"/>
      <c r="AA81" s="12">
        <f>SUM(C81:Z81)</f>
        <v>75371671.000000015</v>
      </c>
    </row>
    <row r="82" spans="1:27" x14ac:dyDescent="0.25">
      <c r="A82" s="15" t="s">
        <v>5</v>
      </c>
      <c r="B82" s="15"/>
      <c r="C82" s="12">
        <v>239179.77</v>
      </c>
      <c r="D82" s="12"/>
      <c r="E82" s="12">
        <v>65708.78</v>
      </c>
      <c r="F82" s="12"/>
      <c r="G82" s="12">
        <v>866869.55</v>
      </c>
      <c r="H82" s="12"/>
      <c r="I82" s="12">
        <v>1124991.79</v>
      </c>
      <c r="J82" s="12"/>
      <c r="K82" s="12">
        <v>1509055.85</v>
      </c>
      <c r="L82" s="12"/>
      <c r="M82" s="12">
        <v>247991.99</v>
      </c>
      <c r="N82" s="12"/>
      <c r="O82" s="12">
        <v>499810.84</v>
      </c>
      <c r="P82" s="12"/>
      <c r="Q82" s="12">
        <v>512566.48</v>
      </c>
      <c r="R82" s="12"/>
      <c r="S82" s="12">
        <v>627833.63</v>
      </c>
      <c r="T82" s="12"/>
      <c r="U82" s="48">
        <v>812640.4</v>
      </c>
      <c r="V82" s="12"/>
      <c r="W82" s="12">
        <v>796829.1</v>
      </c>
      <c r="X82" s="12"/>
      <c r="Y82" s="48">
        <v>771800.13</v>
      </c>
      <c r="Z82" s="21"/>
      <c r="AA82" s="12">
        <f>SUM(C82:Z82)</f>
        <v>8075278.3100000005</v>
      </c>
    </row>
    <row r="83" spans="1:27" x14ac:dyDescent="0.25">
      <c r="A83" s="15" t="s">
        <v>10</v>
      </c>
      <c r="B83" s="15"/>
      <c r="C83" s="12">
        <v>81321.119999999995</v>
      </c>
      <c r="D83" s="12"/>
      <c r="E83" s="12">
        <v>22340.99</v>
      </c>
      <c r="F83" s="12"/>
      <c r="G83" s="12">
        <v>294735.65000000002</v>
      </c>
      <c r="H83" s="12"/>
      <c r="I83" s="12">
        <v>382497.21</v>
      </c>
      <c r="J83" s="12"/>
      <c r="K83" s="12">
        <v>513078.99</v>
      </c>
      <c r="L83" s="12"/>
      <c r="M83" s="12">
        <v>84317.28</v>
      </c>
      <c r="N83" s="12"/>
      <c r="O83" s="12">
        <v>169935.69</v>
      </c>
      <c r="P83" s="12"/>
      <c r="Q83" s="12">
        <v>174272.6</v>
      </c>
      <c r="R83" s="12"/>
      <c r="S83" s="12">
        <v>213463.43</v>
      </c>
      <c r="T83" s="12"/>
      <c r="U83" s="48">
        <v>276297.74</v>
      </c>
      <c r="V83" s="12"/>
      <c r="W83" s="12">
        <v>270921.89</v>
      </c>
      <c r="X83" s="12"/>
      <c r="Y83" s="48">
        <v>262412.03999999998</v>
      </c>
      <c r="Z83" s="21"/>
      <c r="AA83" s="12">
        <f>SUM(C83:Z83)</f>
        <v>2745594.6300000004</v>
      </c>
    </row>
    <row r="84" spans="1:27" x14ac:dyDescent="0.25">
      <c r="A84" s="17" t="s">
        <v>7</v>
      </c>
      <c r="B84" s="15"/>
      <c r="C84" s="12">
        <v>4783.6000000000004</v>
      </c>
      <c r="D84" s="12"/>
      <c r="E84" s="12">
        <v>1314.18</v>
      </c>
      <c r="F84" s="12"/>
      <c r="G84" s="12">
        <v>17337.39</v>
      </c>
      <c r="H84" s="12"/>
      <c r="I84" s="12">
        <v>22499.84</v>
      </c>
      <c r="J84" s="12"/>
      <c r="K84" s="12">
        <v>30181.119999999999</v>
      </c>
      <c r="L84" s="12"/>
      <c r="M84" s="12">
        <v>4959.84</v>
      </c>
      <c r="N84" s="12"/>
      <c r="O84" s="12">
        <v>9996.2199999999993</v>
      </c>
      <c r="P84" s="12"/>
      <c r="Q84" s="12">
        <v>10251.33</v>
      </c>
      <c r="R84" s="12"/>
      <c r="S84" s="12">
        <v>12556.67</v>
      </c>
      <c r="T84" s="12"/>
      <c r="U84" s="48">
        <v>16252.81</v>
      </c>
      <c r="V84" s="12"/>
      <c r="W84" s="12">
        <v>15936.58</v>
      </c>
      <c r="X84" s="12"/>
      <c r="Y84" s="48">
        <v>15436</v>
      </c>
      <c r="Z84" s="21"/>
      <c r="AA84" s="12">
        <f>SUM(C84:Z84)</f>
        <v>161505.57999999999</v>
      </c>
    </row>
    <row r="85" spans="1:27" x14ac:dyDescent="0.25">
      <c r="A85" s="43" t="s">
        <v>9</v>
      </c>
      <c r="B85" s="15"/>
      <c r="C85" s="12"/>
      <c r="D85" s="12"/>
      <c r="E85" s="12"/>
      <c r="F85" s="12"/>
      <c r="G85" s="12"/>
      <c r="H85" s="12"/>
      <c r="I85" s="12"/>
      <c r="J85" s="12"/>
      <c r="K85" s="12"/>
      <c r="L85" s="12"/>
      <c r="M85" s="12"/>
      <c r="N85" s="12"/>
      <c r="O85" s="12"/>
      <c r="P85" s="12"/>
      <c r="Q85" s="12"/>
      <c r="R85" s="12"/>
      <c r="S85" s="12"/>
      <c r="T85" s="12"/>
      <c r="U85" s="12"/>
      <c r="V85" s="12"/>
      <c r="W85" s="12"/>
      <c r="X85" s="12"/>
      <c r="Y85" s="48"/>
      <c r="Z85" s="21"/>
      <c r="AA85" s="12"/>
    </row>
    <row r="86" spans="1:27" x14ac:dyDescent="0.25">
      <c r="A86" s="15" t="s">
        <v>2</v>
      </c>
      <c r="B86" s="15"/>
      <c r="C86" s="12">
        <v>9089272.0700000003</v>
      </c>
      <c r="D86" s="12"/>
      <c r="E86" s="12">
        <v>22218026.399999999</v>
      </c>
      <c r="F86" s="12"/>
      <c r="G86" s="12">
        <v>21681768.760000002</v>
      </c>
      <c r="H86" s="12"/>
      <c r="I86" s="12">
        <v>21735667.699999999</v>
      </c>
      <c r="J86" s="12"/>
      <c r="K86" s="12">
        <v>19371782.91</v>
      </c>
      <c r="L86" s="12"/>
      <c r="M86" s="12">
        <v>23743574.98</v>
      </c>
      <c r="N86" s="12"/>
      <c r="O86" s="12">
        <v>22777576.93</v>
      </c>
      <c r="P86" s="12"/>
      <c r="Q86" s="12">
        <v>17677686.18</v>
      </c>
      <c r="R86" s="12"/>
      <c r="S86" s="12">
        <v>18694197.109999999</v>
      </c>
      <c r="T86" s="12"/>
      <c r="U86" s="12">
        <v>14168663.48</v>
      </c>
      <c r="V86" s="12"/>
      <c r="W86" s="12">
        <v>11095334.73</v>
      </c>
      <c r="X86" s="12"/>
      <c r="Y86" s="48">
        <v>9768790.8499999996</v>
      </c>
      <c r="Z86" s="21"/>
      <c r="AA86" s="12">
        <f t="shared" ref="AA86:AA91" si="8">SUM(C86:Z86)</f>
        <v>212022342.09999999</v>
      </c>
    </row>
    <row r="87" spans="1:27" x14ac:dyDescent="0.25">
      <c r="A87" s="15" t="s">
        <v>3</v>
      </c>
      <c r="B87" s="15"/>
      <c r="C87" s="12">
        <v>866206.62</v>
      </c>
      <c r="D87" s="12"/>
      <c r="E87" s="12">
        <v>1652329.17</v>
      </c>
      <c r="F87" s="12"/>
      <c r="G87" s="12">
        <v>1612740.29</v>
      </c>
      <c r="H87" s="12"/>
      <c r="I87" s="12">
        <v>2349296.8199999998</v>
      </c>
      <c r="J87" s="12"/>
      <c r="K87" s="12">
        <v>2232187.31</v>
      </c>
      <c r="L87" s="12"/>
      <c r="M87" s="12">
        <v>2225026.1800000002</v>
      </c>
      <c r="N87" s="12"/>
      <c r="O87" s="12">
        <v>1998615.54</v>
      </c>
      <c r="P87" s="12"/>
      <c r="Q87" s="12">
        <v>1575392.03</v>
      </c>
      <c r="R87" s="12"/>
      <c r="S87" s="12">
        <v>1380369.53</v>
      </c>
      <c r="T87" s="12"/>
      <c r="U87" s="12">
        <v>1651342.47</v>
      </c>
      <c r="V87" s="12"/>
      <c r="W87" s="12">
        <v>1052010.8799999999</v>
      </c>
      <c r="X87" s="12"/>
      <c r="Y87" s="48">
        <v>1100294.76</v>
      </c>
      <c r="Z87" s="21"/>
      <c r="AA87" s="12">
        <f t="shared" si="8"/>
        <v>19695811.599999998</v>
      </c>
    </row>
    <row r="88" spans="1:27" x14ac:dyDescent="0.25">
      <c r="A88" s="15" t="s">
        <v>4</v>
      </c>
      <c r="B88" s="15"/>
      <c r="C88" s="12">
        <v>43505.24</v>
      </c>
      <c r="D88" s="12"/>
      <c r="E88" s="12">
        <v>150751.39000000001</v>
      </c>
      <c r="F88" s="12"/>
      <c r="G88" s="12">
        <v>320524.74</v>
      </c>
      <c r="H88" s="12"/>
      <c r="I88" s="12">
        <v>206271.66</v>
      </c>
      <c r="J88" s="12"/>
      <c r="K88" s="12">
        <v>177624.38</v>
      </c>
      <c r="L88" s="12"/>
      <c r="M88" s="12">
        <v>253392.29</v>
      </c>
      <c r="N88" s="12"/>
      <c r="O88" s="12">
        <v>153559.6</v>
      </c>
      <c r="P88" s="12"/>
      <c r="Q88" s="12">
        <v>201132.36</v>
      </c>
      <c r="R88" s="12"/>
      <c r="S88" s="12">
        <v>185210.75</v>
      </c>
      <c r="T88" s="12"/>
      <c r="U88" s="12">
        <v>166612.18</v>
      </c>
      <c r="V88" s="12"/>
      <c r="W88" s="12">
        <v>73539.600000000006</v>
      </c>
      <c r="X88" s="12"/>
      <c r="Y88" s="48">
        <v>81572.100000000006</v>
      </c>
      <c r="Z88" s="21"/>
      <c r="AA88" s="12">
        <f t="shared" si="8"/>
        <v>2013696.2900000003</v>
      </c>
    </row>
    <row r="89" spans="1:27" x14ac:dyDescent="0.25">
      <c r="A89" s="15" t="s">
        <v>5</v>
      </c>
      <c r="B89" s="15"/>
      <c r="C89" s="12">
        <v>822701.38</v>
      </c>
      <c r="D89" s="12"/>
      <c r="E89" s="12">
        <v>1501577.78</v>
      </c>
      <c r="F89" s="12"/>
      <c r="G89" s="12">
        <v>1292215.55</v>
      </c>
      <c r="H89" s="12"/>
      <c r="I89" s="12">
        <v>2143025.16</v>
      </c>
      <c r="J89" s="12"/>
      <c r="K89" s="12">
        <v>2054562.93</v>
      </c>
      <c r="L89" s="12"/>
      <c r="M89" s="12">
        <v>1971633.89</v>
      </c>
      <c r="N89" s="12"/>
      <c r="O89" s="12">
        <v>1845055.94</v>
      </c>
      <c r="P89" s="12"/>
      <c r="Q89" s="12">
        <v>1374259.67</v>
      </c>
      <c r="R89" s="12"/>
      <c r="S89" s="12">
        <v>1195158.78</v>
      </c>
      <c r="T89" s="12"/>
      <c r="U89" s="12">
        <v>1484730.29</v>
      </c>
      <c r="V89" s="12"/>
      <c r="W89" s="12">
        <v>978471.28</v>
      </c>
      <c r="X89" s="12"/>
      <c r="Y89" s="48">
        <v>1018722.66</v>
      </c>
      <c r="Z89" s="21"/>
      <c r="AA89" s="12">
        <f t="shared" si="8"/>
        <v>17682115.309999995</v>
      </c>
    </row>
    <row r="90" spans="1:27" x14ac:dyDescent="0.25">
      <c r="A90" s="15" t="s">
        <v>10</v>
      </c>
      <c r="B90" s="15"/>
      <c r="C90" s="12">
        <v>279718.46999999997</v>
      </c>
      <c r="D90" s="12"/>
      <c r="E90" s="12">
        <v>510536.45</v>
      </c>
      <c r="F90" s="12"/>
      <c r="G90" s="12">
        <v>439353.29</v>
      </c>
      <c r="H90" s="12"/>
      <c r="I90" s="12">
        <v>728628.55</v>
      </c>
      <c r="J90" s="12"/>
      <c r="K90" s="12">
        <v>698551.4</v>
      </c>
      <c r="L90" s="12"/>
      <c r="M90" s="12">
        <v>670355.52</v>
      </c>
      <c r="N90" s="12"/>
      <c r="O90" s="12">
        <v>627319.02</v>
      </c>
      <c r="P90" s="12"/>
      <c r="Q90" s="12">
        <v>467248.29</v>
      </c>
      <c r="R90" s="12"/>
      <c r="S90" s="12">
        <v>406353.99</v>
      </c>
      <c r="T90" s="12"/>
      <c r="U90" s="12">
        <v>504808.3</v>
      </c>
      <c r="V90" s="12"/>
      <c r="W90" s="12">
        <v>332680.24</v>
      </c>
      <c r="X90" s="12"/>
      <c r="Y90" s="48">
        <v>346365.7</v>
      </c>
      <c r="Z90" s="21"/>
      <c r="AA90" s="12">
        <f t="shared" si="8"/>
        <v>6011919.2200000007</v>
      </c>
    </row>
    <row r="91" spans="1:27" x14ac:dyDescent="0.25">
      <c r="A91" s="17" t="s">
        <v>7</v>
      </c>
      <c r="B91" s="15"/>
      <c r="C91" s="12">
        <v>16454.03</v>
      </c>
      <c r="D91" s="12"/>
      <c r="E91" s="12">
        <v>30031.56</v>
      </c>
      <c r="F91" s="12"/>
      <c r="G91" s="12">
        <v>25844.31</v>
      </c>
      <c r="H91" s="12"/>
      <c r="I91" s="12">
        <v>42860.5</v>
      </c>
      <c r="J91" s="12"/>
      <c r="K91" s="12">
        <v>41091.26</v>
      </c>
      <c r="L91" s="12"/>
      <c r="M91" s="12">
        <v>39432.68</v>
      </c>
      <c r="N91" s="12"/>
      <c r="O91" s="12">
        <v>36901.120000000003</v>
      </c>
      <c r="P91" s="12"/>
      <c r="Q91" s="12">
        <v>27485.19</v>
      </c>
      <c r="R91" s="12"/>
      <c r="S91" s="12">
        <v>23903.18</v>
      </c>
      <c r="T91" s="12"/>
      <c r="U91" s="12">
        <v>29694.61</v>
      </c>
      <c r="V91" s="12"/>
      <c r="W91" s="12">
        <v>19569.43</v>
      </c>
      <c r="X91" s="12"/>
      <c r="Y91" s="48">
        <v>20374.45</v>
      </c>
      <c r="Z91" s="21"/>
      <c r="AA91" s="12">
        <f t="shared" si="8"/>
        <v>353642.32</v>
      </c>
    </row>
    <row r="92" spans="1:27" x14ac:dyDescent="0.25">
      <c r="A92" s="17"/>
      <c r="B92" s="15"/>
      <c r="C92" s="12"/>
      <c r="D92" s="12"/>
      <c r="E92" s="12"/>
      <c r="F92" s="12"/>
      <c r="G92" s="12"/>
      <c r="H92" s="12"/>
      <c r="I92" s="12"/>
      <c r="J92" s="12"/>
      <c r="K92" s="12"/>
      <c r="L92" s="12"/>
      <c r="M92" s="12"/>
      <c r="N92" s="12"/>
      <c r="O92" s="12"/>
      <c r="P92" s="12"/>
      <c r="Q92" s="12"/>
      <c r="R92" s="12"/>
      <c r="S92" s="12"/>
      <c r="T92" s="12"/>
      <c r="U92" s="12"/>
      <c r="V92" s="12"/>
      <c r="W92" s="12"/>
      <c r="X92" s="12"/>
      <c r="Y92" s="12"/>
      <c r="Z92" s="21"/>
      <c r="AA92" s="12"/>
    </row>
    <row r="93" spans="1:27" x14ac:dyDescent="0.25">
      <c r="A93" s="17"/>
      <c r="B93" s="15"/>
      <c r="C93" s="12"/>
      <c r="D93" s="12"/>
      <c r="E93" s="12"/>
      <c r="F93" s="12"/>
      <c r="G93" s="12"/>
      <c r="H93" s="12"/>
      <c r="I93" s="12"/>
      <c r="J93" s="12"/>
      <c r="K93" s="12"/>
      <c r="L93" s="12"/>
      <c r="M93" s="12"/>
      <c r="N93" s="12"/>
      <c r="O93" s="12"/>
      <c r="P93" s="12"/>
      <c r="Q93" s="12"/>
      <c r="R93" s="12"/>
      <c r="S93" s="12"/>
      <c r="T93" s="12"/>
      <c r="U93" s="12"/>
      <c r="V93" s="12"/>
      <c r="W93" s="12"/>
      <c r="X93" s="12"/>
      <c r="Y93" s="12"/>
      <c r="Z93" s="21"/>
      <c r="AA93" s="12"/>
    </row>
    <row r="94" spans="1:27" x14ac:dyDescent="0.25">
      <c r="A94" s="11" t="s">
        <v>12</v>
      </c>
      <c r="B94" s="15"/>
      <c r="C94" s="12"/>
      <c r="D94" s="12"/>
      <c r="E94" s="12"/>
      <c r="F94" s="12"/>
      <c r="G94" s="12"/>
      <c r="H94" s="12"/>
      <c r="I94" s="12"/>
      <c r="J94" s="12"/>
      <c r="K94" s="12"/>
      <c r="L94" s="12"/>
      <c r="M94" s="12"/>
      <c r="N94" s="12"/>
      <c r="O94" s="12"/>
      <c r="P94" s="12"/>
      <c r="Q94" s="12"/>
      <c r="R94" s="12"/>
      <c r="S94" s="12"/>
      <c r="T94" s="12"/>
      <c r="U94" s="12"/>
      <c r="V94" s="12"/>
      <c r="W94" s="12"/>
      <c r="X94" s="12"/>
      <c r="Y94" s="12"/>
      <c r="Z94" s="21"/>
      <c r="AA94" s="12"/>
    </row>
    <row r="95" spans="1:27" x14ac:dyDescent="0.25">
      <c r="A95" s="43" t="s">
        <v>1</v>
      </c>
      <c r="B95" s="15"/>
      <c r="C95" s="12"/>
      <c r="D95" s="12"/>
      <c r="E95" s="12"/>
      <c r="F95" s="12"/>
      <c r="G95" s="12"/>
      <c r="H95" s="12"/>
      <c r="I95" s="12"/>
      <c r="J95" s="12"/>
      <c r="K95" s="12"/>
      <c r="L95" s="12"/>
      <c r="M95" s="12"/>
      <c r="N95" s="12"/>
      <c r="O95" s="12"/>
      <c r="P95" s="12"/>
      <c r="Q95" s="12"/>
      <c r="R95" s="12"/>
      <c r="S95" s="12"/>
      <c r="T95" s="12"/>
      <c r="U95" s="12"/>
      <c r="V95" s="12"/>
      <c r="W95" s="12"/>
      <c r="X95" s="12"/>
      <c r="Y95" s="12"/>
      <c r="Z95" s="21"/>
      <c r="AA95" s="12"/>
    </row>
    <row r="96" spans="1:27" x14ac:dyDescent="0.25">
      <c r="A96" s="15" t="s">
        <v>2</v>
      </c>
      <c r="B96" s="15"/>
      <c r="C96" s="12">
        <v>0</v>
      </c>
      <c r="D96" s="12"/>
      <c r="E96" s="12">
        <v>370614.58</v>
      </c>
      <c r="F96" s="12"/>
      <c r="G96" s="12">
        <v>3341880.61</v>
      </c>
      <c r="H96" s="12"/>
      <c r="I96" s="12">
        <v>3785765.93</v>
      </c>
      <c r="J96" s="12"/>
      <c r="K96" s="12">
        <v>2031016.26</v>
      </c>
      <c r="L96" s="12"/>
      <c r="M96" s="12">
        <v>0</v>
      </c>
      <c r="N96" s="12"/>
      <c r="O96" s="12">
        <v>1995038.1</v>
      </c>
      <c r="P96" s="12"/>
      <c r="Q96" s="12">
        <v>2063158.09</v>
      </c>
      <c r="R96" s="12"/>
      <c r="S96" s="12">
        <v>2484201.2000000002</v>
      </c>
      <c r="T96" s="12"/>
      <c r="U96" s="12">
        <v>1970528.18</v>
      </c>
      <c r="V96" s="12"/>
      <c r="W96" s="12">
        <v>2203667.1</v>
      </c>
      <c r="X96" s="12"/>
      <c r="Y96" s="12">
        <v>1953905.93</v>
      </c>
      <c r="Z96" s="21"/>
      <c r="AA96" s="12">
        <f t="shared" ref="AA96:AA101" si="9">SUM(C96:Z96)</f>
        <v>22199775.98</v>
      </c>
    </row>
    <row r="97" spans="1:27" x14ac:dyDescent="0.25">
      <c r="A97" s="15" t="s">
        <v>3</v>
      </c>
      <c r="B97" s="15"/>
      <c r="C97" s="12">
        <v>0</v>
      </c>
      <c r="D97" s="12"/>
      <c r="E97" s="12">
        <v>70207.86</v>
      </c>
      <c r="F97" s="12"/>
      <c r="G97" s="12">
        <v>502930.95</v>
      </c>
      <c r="H97" s="12"/>
      <c r="I97" s="12">
        <v>477046.88</v>
      </c>
      <c r="J97" s="12"/>
      <c r="K97" s="12">
        <v>90795.09</v>
      </c>
      <c r="L97" s="12"/>
      <c r="M97" s="12">
        <v>0</v>
      </c>
      <c r="N97" s="12"/>
      <c r="O97" s="12">
        <v>247918.19</v>
      </c>
      <c r="P97" s="12"/>
      <c r="Q97" s="12">
        <v>325084.28000000003</v>
      </c>
      <c r="R97" s="12"/>
      <c r="S97" s="12">
        <v>225534.56</v>
      </c>
      <c r="T97" s="12"/>
      <c r="U97" s="12">
        <v>347839.18</v>
      </c>
      <c r="V97" s="12"/>
      <c r="W97" s="12">
        <v>250812.48</v>
      </c>
      <c r="X97" s="12"/>
      <c r="Y97" s="12">
        <v>342471.76</v>
      </c>
      <c r="Z97" s="21"/>
      <c r="AA97" s="12">
        <f t="shared" si="9"/>
        <v>2880641.2300000004</v>
      </c>
    </row>
    <row r="98" spans="1:27" x14ac:dyDescent="0.25">
      <c r="A98" s="15" t="s">
        <v>4</v>
      </c>
      <c r="B98" s="15"/>
      <c r="C98" s="12">
        <v>0</v>
      </c>
      <c r="D98" s="12"/>
      <c r="E98" s="12">
        <v>0</v>
      </c>
      <c r="F98" s="12"/>
      <c r="G98" s="12">
        <v>0</v>
      </c>
      <c r="H98" s="12"/>
      <c r="I98" s="12">
        <v>0</v>
      </c>
      <c r="J98" s="12"/>
      <c r="K98" s="12">
        <v>0</v>
      </c>
      <c r="L98" s="12"/>
      <c r="M98" s="12">
        <v>0</v>
      </c>
      <c r="N98" s="12"/>
      <c r="O98" s="12">
        <v>0</v>
      </c>
      <c r="P98" s="12"/>
      <c r="Q98" s="12">
        <v>0</v>
      </c>
      <c r="R98" s="12"/>
      <c r="S98" s="12">
        <v>0</v>
      </c>
      <c r="T98" s="12"/>
      <c r="U98" s="12">
        <v>0</v>
      </c>
      <c r="V98" s="12"/>
      <c r="W98" s="12">
        <v>0</v>
      </c>
      <c r="X98" s="12"/>
      <c r="Y98" s="12">
        <v>0</v>
      </c>
      <c r="Z98" s="21"/>
      <c r="AA98" s="12">
        <f t="shared" si="9"/>
        <v>0</v>
      </c>
    </row>
    <row r="99" spans="1:27" x14ac:dyDescent="0.25">
      <c r="A99" s="15" t="s">
        <v>5</v>
      </c>
      <c r="B99" s="15"/>
      <c r="C99" s="12">
        <v>0</v>
      </c>
      <c r="D99" s="12"/>
      <c r="E99" s="12">
        <v>70207.86</v>
      </c>
      <c r="F99" s="12"/>
      <c r="G99" s="12">
        <v>502930.95</v>
      </c>
      <c r="H99" s="12"/>
      <c r="I99" s="12">
        <v>477046.88</v>
      </c>
      <c r="J99" s="12"/>
      <c r="K99" s="12">
        <v>90795.09</v>
      </c>
      <c r="L99" s="12"/>
      <c r="M99" s="12">
        <v>0</v>
      </c>
      <c r="N99" s="12"/>
      <c r="O99" s="12">
        <v>247918.19</v>
      </c>
      <c r="P99" s="12"/>
      <c r="Q99" s="12">
        <v>325084.28000000003</v>
      </c>
      <c r="R99" s="12"/>
      <c r="S99" s="12">
        <v>225534.56</v>
      </c>
      <c r="T99" s="12"/>
      <c r="U99" s="12">
        <v>347839.18</v>
      </c>
      <c r="V99" s="12"/>
      <c r="W99" s="12">
        <v>250812.48</v>
      </c>
      <c r="X99" s="12"/>
      <c r="Y99" s="12">
        <v>342471.76</v>
      </c>
      <c r="Z99" s="21"/>
      <c r="AA99" s="12">
        <f t="shared" si="9"/>
        <v>2880641.2300000004</v>
      </c>
    </row>
    <row r="100" spans="1:27" x14ac:dyDescent="0.25">
      <c r="A100" s="15" t="s">
        <v>6</v>
      </c>
      <c r="B100" s="15"/>
      <c r="C100" s="12">
        <v>0</v>
      </c>
      <c r="D100" s="12"/>
      <c r="E100" s="12">
        <v>23870.67</v>
      </c>
      <c r="F100" s="12"/>
      <c r="G100" s="12">
        <v>170996.52</v>
      </c>
      <c r="H100" s="12"/>
      <c r="I100" s="12">
        <v>162195.94</v>
      </c>
      <c r="J100" s="12"/>
      <c r="K100" s="12">
        <v>30870.33</v>
      </c>
      <c r="L100" s="12"/>
      <c r="M100" s="12">
        <v>0</v>
      </c>
      <c r="N100" s="12"/>
      <c r="O100" s="12">
        <v>84292.18</v>
      </c>
      <c r="P100" s="12"/>
      <c r="Q100" s="12">
        <v>110528.66</v>
      </c>
      <c r="R100" s="12"/>
      <c r="S100" s="12">
        <v>76681.75</v>
      </c>
      <c r="T100" s="12"/>
      <c r="U100" s="12">
        <v>118265.32</v>
      </c>
      <c r="V100" s="12"/>
      <c r="W100" s="12">
        <v>85276.24</v>
      </c>
      <c r="X100" s="12"/>
      <c r="Y100" s="12">
        <v>116440.4</v>
      </c>
      <c r="Z100" s="21"/>
      <c r="AA100" s="12">
        <f t="shared" si="9"/>
        <v>979418.01000000013</v>
      </c>
    </row>
    <row r="101" spans="1:27" x14ac:dyDescent="0.25">
      <c r="A101" s="17" t="s">
        <v>7</v>
      </c>
      <c r="B101" s="15"/>
      <c r="C101" s="12">
        <v>0</v>
      </c>
      <c r="D101" s="12"/>
      <c r="E101" s="12">
        <v>1404.16</v>
      </c>
      <c r="F101" s="12"/>
      <c r="G101" s="12">
        <v>10058.620000000001</v>
      </c>
      <c r="H101" s="12"/>
      <c r="I101" s="12">
        <v>9540.94</v>
      </c>
      <c r="J101" s="12"/>
      <c r="K101" s="12">
        <v>1815.9</v>
      </c>
      <c r="L101" s="12"/>
      <c r="M101" s="12">
        <v>0</v>
      </c>
      <c r="N101" s="12"/>
      <c r="O101" s="12">
        <v>4958.3599999999997</v>
      </c>
      <c r="P101" s="12"/>
      <c r="Q101" s="12">
        <v>6501.69</v>
      </c>
      <c r="R101" s="12"/>
      <c r="S101" s="12">
        <v>4510.6899999999996</v>
      </c>
      <c r="T101" s="12"/>
      <c r="U101" s="12">
        <v>6956.78</v>
      </c>
      <c r="V101" s="12"/>
      <c r="W101" s="12">
        <v>5016.25</v>
      </c>
      <c r="X101" s="12"/>
      <c r="Y101" s="12">
        <v>6849.44</v>
      </c>
      <c r="Z101" s="21"/>
      <c r="AA101" s="12">
        <f t="shared" si="9"/>
        <v>57612.830000000009</v>
      </c>
    </row>
    <row r="102" spans="1:27" x14ac:dyDescent="0.25">
      <c r="A102" s="43" t="s">
        <v>8</v>
      </c>
      <c r="B102" s="15"/>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21"/>
      <c r="AA102" s="12"/>
    </row>
    <row r="103" spans="1:27" x14ac:dyDescent="0.25">
      <c r="A103" s="15" t="s">
        <v>2</v>
      </c>
      <c r="B103" s="15"/>
      <c r="C103" s="12">
        <v>0</v>
      </c>
      <c r="D103" s="12"/>
      <c r="E103" s="12">
        <v>370614.58</v>
      </c>
      <c r="F103" s="12"/>
      <c r="G103" s="12">
        <v>3341880.61</v>
      </c>
      <c r="H103" s="12"/>
      <c r="I103" s="12">
        <v>3785765.93</v>
      </c>
      <c r="J103" s="12"/>
      <c r="K103" s="12">
        <v>2031016.26</v>
      </c>
      <c r="L103" s="12"/>
      <c r="M103" s="12">
        <v>0</v>
      </c>
      <c r="N103" s="12"/>
      <c r="O103" s="12">
        <v>1995038.1</v>
      </c>
      <c r="P103" s="12"/>
      <c r="Q103" s="12">
        <v>2063158.09</v>
      </c>
      <c r="R103" s="12"/>
      <c r="S103" s="12">
        <v>2484201.2000000002</v>
      </c>
      <c r="T103" s="12"/>
      <c r="U103" s="12">
        <v>1970528.18</v>
      </c>
      <c r="V103" s="12"/>
      <c r="W103" s="12">
        <v>2203667.1</v>
      </c>
      <c r="X103" s="12"/>
      <c r="Y103" s="12">
        <v>1953905.93</v>
      </c>
      <c r="Z103" s="21"/>
      <c r="AA103" s="12">
        <f>SUM(C103:Z103)</f>
        <v>22199775.98</v>
      </c>
    </row>
    <row r="104" spans="1:27" x14ac:dyDescent="0.25">
      <c r="A104" s="15" t="s">
        <v>5</v>
      </c>
      <c r="B104" s="15"/>
      <c r="C104" s="12">
        <v>0</v>
      </c>
      <c r="D104" s="12"/>
      <c r="E104" s="12">
        <v>70207.86</v>
      </c>
      <c r="F104" s="12"/>
      <c r="G104" s="12">
        <v>502930.95</v>
      </c>
      <c r="H104" s="12"/>
      <c r="I104" s="12">
        <v>477046.88</v>
      </c>
      <c r="J104" s="12"/>
      <c r="K104" s="12">
        <v>90795.09</v>
      </c>
      <c r="L104" s="12"/>
      <c r="M104" s="12">
        <v>0</v>
      </c>
      <c r="N104" s="12"/>
      <c r="O104" s="12">
        <v>247918.19</v>
      </c>
      <c r="P104" s="12"/>
      <c r="Q104" s="12">
        <v>325084.28000000003</v>
      </c>
      <c r="R104" s="12"/>
      <c r="S104" s="12">
        <v>225534.56</v>
      </c>
      <c r="T104" s="12"/>
      <c r="U104" s="12">
        <v>347839.18</v>
      </c>
      <c r="V104" s="12"/>
      <c r="W104" s="12">
        <v>250812.48</v>
      </c>
      <c r="X104" s="12"/>
      <c r="Y104" s="12">
        <v>342471.76</v>
      </c>
      <c r="Z104" s="21"/>
      <c r="AA104" s="12">
        <f>SUM(C104:Z104)</f>
        <v>2880641.2300000004</v>
      </c>
    </row>
    <row r="105" spans="1:27" x14ac:dyDescent="0.25">
      <c r="A105" s="15" t="s">
        <v>10</v>
      </c>
      <c r="B105" s="15"/>
      <c r="C105" s="12">
        <v>0</v>
      </c>
      <c r="D105" s="12"/>
      <c r="E105" s="12">
        <v>23870.67</v>
      </c>
      <c r="F105" s="12"/>
      <c r="G105" s="12">
        <v>170996.52</v>
      </c>
      <c r="H105" s="12"/>
      <c r="I105" s="12">
        <v>162195.94</v>
      </c>
      <c r="J105" s="12"/>
      <c r="K105" s="12">
        <v>30870.33</v>
      </c>
      <c r="L105" s="12"/>
      <c r="M105" s="12">
        <v>0</v>
      </c>
      <c r="N105" s="12"/>
      <c r="O105" s="12">
        <v>84292.18</v>
      </c>
      <c r="P105" s="12"/>
      <c r="Q105" s="12">
        <v>110528.66</v>
      </c>
      <c r="R105" s="12"/>
      <c r="S105" s="12">
        <v>76681.75</v>
      </c>
      <c r="T105" s="12"/>
      <c r="U105" s="12">
        <v>118265.32</v>
      </c>
      <c r="V105" s="12"/>
      <c r="W105" s="12">
        <v>85276.24</v>
      </c>
      <c r="X105" s="12"/>
      <c r="Y105" s="12">
        <v>116440.4</v>
      </c>
      <c r="Z105" s="21"/>
      <c r="AA105" s="12">
        <f>SUM(C105:Z105)</f>
        <v>979418.01000000013</v>
      </c>
    </row>
    <row r="106" spans="1:27" x14ac:dyDescent="0.25">
      <c r="A106" s="17" t="s">
        <v>7</v>
      </c>
      <c r="B106" s="15"/>
      <c r="C106" s="12">
        <v>0</v>
      </c>
      <c r="D106" s="12"/>
      <c r="E106" s="12">
        <v>1404.16</v>
      </c>
      <c r="F106" s="12"/>
      <c r="G106" s="12">
        <v>10058.620000000001</v>
      </c>
      <c r="H106" s="12"/>
      <c r="I106" s="12">
        <v>9540.94</v>
      </c>
      <c r="J106" s="12"/>
      <c r="K106" s="12">
        <v>1815.9</v>
      </c>
      <c r="L106" s="12"/>
      <c r="M106" s="12">
        <v>0</v>
      </c>
      <c r="N106" s="12"/>
      <c r="O106" s="12">
        <v>4958.3599999999997</v>
      </c>
      <c r="P106" s="12"/>
      <c r="Q106" s="12">
        <v>6501.69</v>
      </c>
      <c r="R106" s="12"/>
      <c r="S106" s="12">
        <v>4510.6899999999996</v>
      </c>
      <c r="T106" s="12"/>
      <c r="U106" s="12">
        <v>6956.78</v>
      </c>
      <c r="V106" s="12"/>
      <c r="W106" s="12">
        <v>5016.25</v>
      </c>
      <c r="X106" s="12"/>
      <c r="Y106" s="12">
        <v>6849.44</v>
      </c>
      <c r="Z106" s="21"/>
      <c r="AA106" s="12">
        <f>SUM(C106:Z106)</f>
        <v>57612.830000000009</v>
      </c>
    </row>
    <row r="107" spans="1:27" x14ac:dyDescent="0.25">
      <c r="A107" s="43" t="s">
        <v>9</v>
      </c>
      <c r="B107" s="15"/>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21"/>
      <c r="AA107" s="12"/>
    </row>
    <row r="108" spans="1:27" x14ac:dyDescent="0.25">
      <c r="A108" s="15" t="s">
        <v>2</v>
      </c>
      <c r="B108" s="15"/>
      <c r="C108" s="12">
        <v>0</v>
      </c>
      <c r="D108" s="12"/>
      <c r="E108" s="12">
        <v>0</v>
      </c>
      <c r="F108" s="12"/>
      <c r="G108" s="12">
        <v>0</v>
      </c>
      <c r="H108" s="12"/>
      <c r="I108" s="12">
        <v>0</v>
      </c>
      <c r="J108" s="12"/>
      <c r="K108" s="12">
        <v>0</v>
      </c>
      <c r="L108" s="12"/>
      <c r="M108" s="12">
        <v>0</v>
      </c>
      <c r="N108" s="12"/>
      <c r="O108" s="12">
        <v>0</v>
      </c>
      <c r="P108" s="12"/>
      <c r="Q108" s="12">
        <v>0</v>
      </c>
      <c r="R108" s="12"/>
      <c r="S108" s="12">
        <v>0</v>
      </c>
      <c r="T108" s="12"/>
      <c r="U108" s="12">
        <v>0</v>
      </c>
      <c r="V108" s="12"/>
      <c r="W108" s="12">
        <v>0</v>
      </c>
      <c r="X108" s="12"/>
      <c r="Y108" s="12">
        <v>0</v>
      </c>
      <c r="Z108" s="21"/>
      <c r="AA108" s="12">
        <f t="shared" ref="AA108:AA113" si="10">SUM(C108:Z108)</f>
        <v>0</v>
      </c>
    </row>
    <row r="109" spans="1:27" x14ac:dyDescent="0.25">
      <c r="A109" s="15" t="s">
        <v>3</v>
      </c>
      <c r="B109" s="15"/>
      <c r="C109" s="12">
        <v>0</v>
      </c>
      <c r="D109" s="12"/>
      <c r="E109" s="12">
        <v>0</v>
      </c>
      <c r="F109" s="12"/>
      <c r="G109" s="12">
        <v>0</v>
      </c>
      <c r="H109" s="12"/>
      <c r="I109" s="12">
        <v>0</v>
      </c>
      <c r="J109" s="12"/>
      <c r="K109" s="12">
        <v>0</v>
      </c>
      <c r="L109" s="12"/>
      <c r="M109" s="12">
        <v>0</v>
      </c>
      <c r="N109" s="12"/>
      <c r="O109" s="12">
        <v>0</v>
      </c>
      <c r="P109" s="12"/>
      <c r="Q109" s="12">
        <v>0</v>
      </c>
      <c r="R109" s="12"/>
      <c r="S109" s="12">
        <v>0</v>
      </c>
      <c r="T109" s="12"/>
      <c r="U109" s="12">
        <v>0</v>
      </c>
      <c r="V109" s="12"/>
      <c r="W109" s="12">
        <v>0</v>
      </c>
      <c r="X109" s="12"/>
      <c r="Y109" s="12">
        <v>0</v>
      </c>
      <c r="Z109" s="21"/>
      <c r="AA109" s="12">
        <f t="shared" si="10"/>
        <v>0</v>
      </c>
    </row>
    <row r="110" spans="1:27" x14ac:dyDescent="0.25">
      <c r="A110" s="15" t="s">
        <v>4</v>
      </c>
      <c r="B110" s="15"/>
      <c r="C110" s="12">
        <v>0</v>
      </c>
      <c r="D110" s="12"/>
      <c r="E110" s="12">
        <v>0</v>
      </c>
      <c r="F110" s="12"/>
      <c r="G110" s="12">
        <v>0</v>
      </c>
      <c r="H110" s="12"/>
      <c r="I110" s="12">
        <v>0</v>
      </c>
      <c r="J110" s="12"/>
      <c r="K110" s="12">
        <v>0</v>
      </c>
      <c r="L110" s="12"/>
      <c r="M110" s="12">
        <v>0</v>
      </c>
      <c r="N110" s="12"/>
      <c r="O110" s="12">
        <v>0</v>
      </c>
      <c r="P110" s="12"/>
      <c r="Q110" s="12">
        <v>0</v>
      </c>
      <c r="R110" s="12"/>
      <c r="S110" s="12">
        <v>0</v>
      </c>
      <c r="T110" s="12"/>
      <c r="U110" s="12">
        <v>0</v>
      </c>
      <c r="V110" s="12"/>
      <c r="W110" s="12">
        <v>0</v>
      </c>
      <c r="X110" s="12"/>
      <c r="Y110" s="12">
        <v>0</v>
      </c>
      <c r="Z110" s="21"/>
      <c r="AA110" s="12">
        <f t="shared" si="10"/>
        <v>0</v>
      </c>
    </row>
    <row r="111" spans="1:27" x14ac:dyDescent="0.25">
      <c r="A111" s="15" t="s">
        <v>5</v>
      </c>
      <c r="B111" s="15"/>
      <c r="C111" s="12">
        <v>0</v>
      </c>
      <c r="D111" s="12"/>
      <c r="E111" s="12">
        <v>0</v>
      </c>
      <c r="F111" s="12"/>
      <c r="G111" s="12">
        <v>0</v>
      </c>
      <c r="H111" s="12"/>
      <c r="I111" s="12">
        <v>0</v>
      </c>
      <c r="J111" s="12"/>
      <c r="K111" s="12">
        <v>0</v>
      </c>
      <c r="L111" s="12"/>
      <c r="M111" s="12">
        <v>0</v>
      </c>
      <c r="N111" s="12"/>
      <c r="O111" s="12">
        <v>0</v>
      </c>
      <c r="P111" s="12"/>
      <c r="Q111" s="12">
        <v>0</v>
      </c>
      <c r="R111" s="12"/>
      <c r="S111" s="12">
        <v>0</v>
      </c>
      <c r="T111" s="12"/>
      <c r="U111" s="12">
        <v>0</v>
      </c>
      <c r="V111" s="12"/>
      <c r="W111" s="12">
        <v>0</v>
      </c>
      <c r="X111" s="12"/>
      <c r="Y111" s="12">
        <v>0</v>
      </c>
      <c r="Z111" s="21"/>
      <c r="AA111" s="12">
        <f t="shared" si="10"/>
        <v>0</v>
      </c>
    </row>
    <row r="112" spans="1:27" x14ac:dyDescent="0.25">
      <c r="A112" s="15" t="s">
        <v>10</v>
      </c>
      <c r="B112" s="15"/>
      <c r="C112" s="12">
        <v>0</v>
      </c>
      <c r="D112" s="12"/>
      <c r="E112" s="12">
        <v>0</v>
      </c>
      <c r="F112" s="12"/>
      <c r="G112" s="12">
        <v>0</v>
      </c>
      <c r="H112" s="12"/>
      <c r="I112" s="12">
        <v>0</v>
      </c>
      <c r="J112" s="12"/>
      <c r="K112" s="12">
        <v>0</v>
      </c>
      <c r="L112" s="12"/>
      <c r="M112" s="12">
        <v>0</v>
      </c>
      <c r="N112" s="12"/>
      <c r="O112" s="12">
        <v>0</v>
      </c>
      <c r="P112" s="12"/>
      <c r="Q112" s="12">
        <v>0</v>
      </c>
      <c r="R112" s="12"/>
      <c r="S112" s="12">
        <v>0</v>
      </c>
      <c r="T112" s="12"/>
      <c r="U112" s="12">
        <v>0</v>
      </c>
      <c r="V112" s="12"/>
      <c r="W112" s="12">
        <v>0</v>
      </c>
      <c r="X112" s="12"/>
      <c r="Y112" s="12">
        <v>0</v>
      </c>
      <c r="Z112" s="21"/>
      <c r="AA112" s="12">
        <f t="shared" si="10"/>
        <v>0</v>
      </c>
    </row>
    <row r="113" spans="1:27" x14ac:dyDescent="0.25">
      <c r="A113" s="17" t="s">
        <v>7</v>
      </c>
      <c r="B113" s="15"/>
      <c r="C113" s="12">
        <v>0</v>
      </c>
      <c r="D113" s="12"/>
      <c r="E113" s="12">
        <v>0</v>
      </c>
      <c r="F113" s="12"/>
      <c r="G113" s="12">
        <v>0</v>
      </c>
      <c r="H113" s="12"/>
      <c r="I113" s="12">
        <v>0</v>
      </c>
      <c r="J113" s="12"/>
      <c r="K113" s="12">
        <v>0</v>
      </c>
      <c r="L113" s="12"/>
      <c r="M113" s="12">
        <v>0</v>
      </c>
      <c r="N113" s="12"/>
      <c r="O113" s="12">
        <v>0</v>
      </c>
      <c r="P113" s="12"/>
      <c r="Q113" s="12">
        <v>0</v>
      </c>
      <c r="R113" s="12"/>
      <c r="S113" s="12">
        <v>0</v>
      </c>
      <c r="T113" s="12"/>
      <c r="U113" s="12">
        <v>0</v>
      </c>
      <c r="V113" s="12"/>
      <c r="W113" s="12">
        <v>0</v>
      </c>
      <c r="X113" s="12"/>
      <c r="Y113" s="12">
        <v>0</v>
      </c>
      <c r="Z113" s="21"/>
      <c r="AA113" s="12">
        <f t="shared" si="10"/>
        <v>0</v>
      </c>
    </row>
    <row r="114" spans="1:27" x14ac:dyDescent="0.25">
      <c r="A114" s="17"/>
      <c r="B114" s="15"/>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21"/>
      <c r="AA114" s="12"/>
    </row>
    <row r="115" spans="1:27" x14ac:dyDescent="0.25">
      <c r="B115" s="15"/>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21"/>
      <c r="AA115" s="12"/>
    </row>
    <row r="116" spans="1:27" x14ac:dyDescent="0.25">
      <c r="A116" s="11" t="s">
        <v>13</v>
      </c>
      <c r="B116" s="15"/>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21"/>
      <c r="AA116" s="12"/>
    </row>
    <row r="117" spans="1:27" x14ac:dyDescent="0.25">
      <c r="A117" s="43" t="s">
        <v>1</v>
      </c>
      <c r="B117" s="15"/>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21"/>
      <c r="AA117" s="12"/>
    </row>
    <row r="118" spans="1:27" x14ac:dyDescent="0.25">
      <c r="A118" s="15" t="s">
        <v>2</v>
      </c>
      <c r="B118" s="15"/>
      <c r="C118" s="12">
        <v>899544.01</v>
      </c>
      <c r="D118" s="12"/>
      <c r="E118" s="12">
        <v>3961332.2199999997</v>
      </c>
      <c r="F118" s="12"/>
      <c r="G118" s="12">
        <v>4166206.86</v>
      </c>
      <c r="H118" s="12"/>
      <c r="I118" s="12">
        <v>3848985</v>
      </c>
      <c r="J118" s="12"/>
      <c r="K118" s="12">
        <v>3328342.17</v>
      </c>
      <c r="L118" s="12"/>
      <c r="M118" s="12">
        <v>2465805.9</v>
      </c>
      <c r="N118" s="12"/>
      <c r="O118" s="12">
        <v>3364583.4800000004</v>
      </c>
      <c r="P118" s="12"/>
      <c r="Q118" s="48">
        <v>3167651</v>
      </c>
      <c r="R118" s="12"/>
      <c r="S118" s="48">
        <v>4913269.68</v>
      </c>
      <c r="T118" s="12"/>
      <c r="U118" s="48">
        <v>4831176.6399999997</v>
      </c>
      <c r="V118" s="12"/>
      <c r="W118" s="48">
        <v>6250180.5899999999</v>
      </c>
      <c r="X118" s="12"/>
      <c r="Y118" s="48">
        <v>4778126.91</v>
      </c>
      <c r="Z118" s="21"/>
      <c r="AA118" s="48">
        <f t="shared" ref="AA118:AA123" si="11">SUM(C118:Z118)</f>
        <v>45975204.459999993</v>
      </c>
    </row>
    <row r="119" spans="1:27" x14ac:dyDescent="0.25">
      <c r="A119" s="15" t="s">
        <v>3</v>
      </c>
      <c r="B119" s="15"/>
      <c r="C119" s="12">
        <v>111449.34</v>
      </c>
      <c r="D119" s="12"/>
      <c r="E119" s="12">
        <v>221846.27000000002</v>
      </c>
      <c r="F119" s="12"/>
      <c r="G119" s="12">
        <v>313254.34999999998</v>
      </c>
      <c r="H119" s="12"/>
      <c r="I119" s="12">
        <v>360226.44999999995</v>
      </c>
      <c r="J119" s="12"/>
      <c r="K119" s="12">
        <v>432073.14</v>
      </c>
      <c r="L119" s="12"/>
      <c r="M119" s="12">
        <v>165038.88</v>
      </c>
      <c r="N119" s="12"/>
      <c r="O119" s="12">
        <v>299797.82</v>
      </c>
      <c r="P119" s="12"/>
      <c r="Q119" s="48">
        <v>186708.41</v>
      </c>
      <c r="R119" s="12"/>
      <c r="S119" s="48">
        <v>176872.37</v>
      </c>
      <c r="T119" s="12"/>
      <c r="U119" s="48">
        <v>164011.41999999998</v>
      </c>
      <c r="V119" s="12"/>
      <c r="W119" s="48">
        <v>312902.89999999997</v>
      </c>
      <c r="X119" s="12"/>
      <c r="Y119" s="48">
        <v>114375.42</v>
      </c>
      <c r="Z119" s="21"/>
      <c r="AA119" s="48">
        <f t="shared" si="11"/>
        <v>2858556.7699999996</v>
      </c>
    </row>
    <row r="120" spans="1:27" x14ac:dyDescent="0.25">
      <c r="A120" s="15" t="s">
        <v>4</v>
      </c>
      <c r="B120" s="15"/>
      <c r="C120" s="12">
        <v>5995</v>
      </c>
      <c r="D120" s="12"/>
      <c r="E120" s="12">
        <v>1730</v>
      </c>
      <c r="F120" s="12"/>
      <c r="G120" s="12">
        <v>5373.79</v>
      </c>
      <c r="H120" s="12"/>
      <c r="I120" s="12">
        <v>3145</v>
      </c>
      <c r="J120" s="12"/>
      <c r="K120" s="12">
        <v>13300.15</v>
      </c>
      <c r="L120" s="12"/>
      <c r="M120" s="12">
        <v>10617.31</v>
      </c>
      <c r="N120" s="12"/>
      <c r="O120" s="12">
        <v>1100</v>
      </c>
      <c r="P120" s="12"/>
      <c r="Q120" s="48">
        <v>6506.8</v>
      </c>
      <c r="R120" s="12"/>
      <c r="S120" s="48">
        <v>8780</v>
      </c>
      <c r="T120" s="12"/>
      <c r="U120" s="48">
        <v>7608</v>
      </c>
      <c r="V120" s="12"/>
      <c r="W120" s="48">
        <v>4528</v>
      </c>
      <c r="X120" s="12"/>
      <c r="Y120" s="48">
        <v>0</v>
      </c>
      <c r="Z120" s="21"/>
      <c r="AA120" s="48">
        <f t="shared" si="11"/>
        <v>68684.05</v>
      </c>
    </row>
    <row r="121" spans="1:27" x14ac:dyDescent="0.25">
      <c r="A121" s="15" t="s">
        <v>5</v>
      </c>
      <c r="B121" s="15"/>
      <c r="C121" s="12">
        <v>105454.34</v>
      </c>
      <c r="D121" s="12"/>
      <c r="E121" s="12">
        <v>220116.27000000002</v>
      </c>
      <c r="F121" s="12"/>
      <c r="G121" s="12">
        <f>G119-G120</f>
        <v>307880.56</v>
      </c>
      <c r="H121" s="12"/>
      <c r="I121" s="12">
        <v>357081.44999999995</v>
      </c>
      <c r="J121" s="12"/>
      <c r="K121" s="12">
        <v>418772.99</v>
      </c>
      <c r="L121" s="12"/>
      <c r="M121" s="12">
        <v>154421.57</v>
      </c>
      <c r="N121" s="12"/>
      <c r="O121" s="12">
        <v>298697.82</v>
      </c>
      <c r="P121" s="12"/>
      <c r="Q121" s="48">
        <v>180201.61000000002</v>
      </c>
      <c r="R121" s="12"/>
      <c r="S121" s="48">
        <v>168092.37</v>
      </c>
      <c r="T121" s="12"/>
      <c r="U121" s="48">
        <v>156403.41999999998</v>
      </c>
      <c r="V121" s="12"/>
      <c r="W121" s="48">
        <v>308374.89999999997</v>
      </c>
      <c r="X121" s="12"/>
      <c r="Y121" s="48">
        <v>114375.42</v>
      </c>
      <c r="Z121" s="21"/>
      <c r="AA121" s="48">
        <f t="shared" si="11"/>
        <v>2789872.7199999997</v>
      </c>
    </row>
    <row r="122" spans="1:27" x14ac:dyDescent="0.25">
      <c r="A122" s="15" t="s">
        <v>6</v>
      </c>
      <c r="B122" s="15"/>
      <c r="C122" s="12">
        <v>35854.479999999996</v>
      </c>
      <c r="D122" s="12"/>
      <c r="E122" s="12">
        <v>74839.53</v>
      </c>
      <c r="F122" s="12"/>
      <c r="G122" s="12">
        <v>104679.39</v>
      </c>
      <c r="H122" s="12"/>
      <c r="I122" s="12">
        <v>121407.69</v>
      </c>
      <c r="J122" s="12"/>
      <c r="K122" s="12">
        <v>142382.82</v>
      </c>
      <c r="L122" s="12"/>
      <c r="M122" s="12">
        <v>52503.34</v>
      </c>
      <c r="N122" s="12"/>
      <c r="O122" s="12">
        <v>101557.25</v>
      </c>
      <c r="P122" s="12"/>
      <c r="Q122" s="48">
        <v>61268.55</v>
      </c>
      <c r="R122" s="12"/>
      <c r="S122" s="48">
        <v>57151.409999999996</v>
      </c>
      <c r="T122" s="12"/>
      <c r="U122" s="48">
        <v>53177.17</v>
      </c>
      <c r="V122" s="12"/>
      <c r="W122" s="48">
        <v>104847.47</v>
      </c>
      <c r="X122" s="12"/>
      <c r="Y122" s="48">
        <v>38887.64</v>
      </c>
      <c r="Z122" s="21"/>
      <c r="AA122" s="48">
        <f t="shared" si="11"/>
        <v>948556.74000000011</v>
      </c>
    </row>
    <row r="123" spans="1:27" x14ac:dyDescent="0.25">
      <c r="A123" s="17" t="s">
        <v>7</v>
      </c>
      <c r="B123" s="15"/>
      <c r="C123" s="12">
        <v>2109.09</v>
      </c>
      <c r="D123" s="12"/>
      <c r="E123" s="12">
        <v>4402.33</v>
      </c>
      <c r="F123" s="12"/>
      <c r="G123" s="12">
        <v>6157.6200000000008</v>
      </c>
      <c r="H123" s="12"/>
      <c r="I123" s="12">
        <v>7141.63</v>
      </c>
      <c r="J123" s="12"/>
      <c r="K123" s="12">
        <v>8375.4599999999991</v>
      </c>
      <c r="L123" s="12"/>
      <c r="M123" s="12">
        <v>3088.4399999999996</v>
      </c>
      <c r="N123" s="12"/>
      <c r="O123" s="12">
        <v>5973.95</v>
      </c>
      <c r="P123" s="12"/>
      <c r="Q123" s="48">
        <v>3604.03</v>
      </c>
      <c r="R123" s="12"/>
      <c r="S123" s="48">
        <v>3361.85</v>
      </c>
      <c r="T123" s="12"/>
      <c r="U123" s="48">
        <v>3128.0699999999997</v>
      </c>
      <c r="V123" s="12"/>
      <c r="W123" s="48">
        <v>6167.4900000000007</v>
      </c>
      <c r="X123" s="12"/>
      <c r="Y123" s="48">
        <v>2287.5100000000002</v>
      </c>
      <c r="Z123" s="21"/>
      <c r="AA123" s="48">
        <f t="shared" si="11"/>
        <v>55797.469999999994</v>
      </c>
    </row>
    <row r="124" spans="1:27" x14ac:dyDescent="0.25">
      <c r="A124" s="43" t="s">
        <v>8</v>
      </c>
      <c r="B124" s="15"/>
      <c r="C124" s="12"/>
      <c r="D124" s="12"/>
      <c r="E124" s="12"/>
      <c r="F124" s="12"/>
      <c r="G124" s="12"/>
      <c r="H124" s="12"/>
      <c r="I124" s="12"/>
      <c r="J124" s="12"/>
      <c r="K124" s="12"/>
      <c r="L124" s="12"/>
      <c r="M124" s="12"/>
      <c r="N124" s="12"/>
      <c r="O124" s="12"/>
      <c r="P124" s="12"/>
      <c r="Q124" s="48"/>
      <c r="R124" s="12"/>
      <c r="S124" s="48"/>
      <c r="T124" s="12"/>
      <c r="U124" s="48"/>
      <c r="V124" s="12"/>
      <c r="W124" s="48"/>
      <c r="X124" s="12"/>
      <c r="Y124" s="48"/>
      <c r="Z124" s="21"/>
      <c r="AA124" s="48"/>
    </row>
    <row r="125" spans="1:27" x14ac:dyDescent="0.25">
      <c r="A125" s="15" t="s">
        <v>2</v>
      </c>
      <c r="B125" s="15"/>
      <c r="C125" s="12">
        <v>649960.41</v>
      </c>
      <c r="D125" s="12"/>
      <c r="E125" s="12">
        <v>2858380.09</v>
      </c>
      <c r="F125" s="12"/>
      <c r="G125" s="12">
        <v>2839716.9</v>
      </c>
      <c r="H125" s="12"/>
      <c r="I125" s="12">
        <v>2787889.64</v>
      </c>
      <c r="J125" s="12"/>
      <c r="K125" s="12">
        <v>2261725.5099999998</v>
      </c>
      <c r="L125" s="12"/>
      <c r="M125" s="12">
        <v>1065793.5</v>
      </c>
      <c r="N125" s="12"/>
      <c r="O125" s="12">
        <v>2114516.4500000002</v>
      </c>
      <c r="P125" s="12"/>
      <c r="Q125" s="48">
        <v>2062834.34</v>
      </c>
      <c r="R125" s="12"/>
      <c r="S125" s="48">
        <v>3170397.4</v>
      </c>
      <c r="T125" s="12"/>
      <c r="U125" s="48">
        <v>2774174.96</v>
      </c>
      <c r="V125" s="12"/>
      <c r="W125" s="48">
        <v>3561072.01</v>
      </c>
      <c r="X125" s="12"/>
      <c r="Y125" s="48">
        <v>3278042.64</v>
      </c>
      <c r="Z125" s="21"/>
      <c r="AA125" s="48">
        <f>SUM(C125:Z125)</f>
        <v>29424503.850000001</v>
      </c>
    </row>
    <row r="126" spans="1:27" x14ac:dyDescent="0.25">
      <c r="A126" s="15" t="s">
        <v>5</v>
      </c>
      <c r="B126" s="15"/>
      <c r="C126" s="12">
        <v>80615.789999999994</v>
      </c>
      <c r="D126" s="12"/>
      <c r="E126" s="12">
        <v>165056.26</v>
      </c>
      <c r="F126" s="12"/>
      <c r="G126" s="12">
        <v>209031.76</v>
      </c>
      <c r="H126" s="12"/>
      <c r="I126" s="12">
        <v>290840.28999999998</v>
      </c>
      <c r="J126" s="12"/>
      <c r="K126" s="12">
        <v>360631.64</v>
      </c>
      <c r="L126" s="12"/>
      <c r="M126" s="12">
        <v>138721.31</v>
      </c>
      <c r="N126" s="12"/>
      <c r="O126" s="12">
        <v>262192.13</v>
      </c>
      <c r="P126" s="12"/>
      <c r="Q126" s="48">
        <v>183167.23</v>
      </c>
      <c r="R126" s="12"/>
      <c r="S126" s="48">
        <v>32014.59</v>
      </c>
      <c r="T126" s="12"/>
      <c r="U126" s="48">
        <v>239386.78</v>
      </c>
      <c r="V126" s="12"/>
      <c r="W126" s="48">
        <v>378726.17</v>
      </c>
      <c r="X126" s="12"/>
      <c r="Y126" s="48">
        <v>57389.45</v>
      </c>
      <c r="Z126" s="21"/>
      <c r="AA126" s="48">
        <f>SUM(C126:Z126)</f>
        <v>2397773.4000000004</v>
      </c>
    </row>
    <row r="127" spans="1:27" x14ac:dyDescent="0.25">
      <c r="A127" s="15" t="s">
        <v>10</v>
      </c>
      <c r="B127" s="15"/>
      <c r="C127" s="12">
        <v>27409.37</v>
      </c>
      <c r="D127" s="12"/>
      <c r="E127" s="12">
        <v>56119.13</v>
      </c>
      <c r="F127" s="12"/>
      <c r="G127" s="12">
        <v>71070.8</v>
      </c>
      <c r="H127" s="12"/>
      <c r="I127" s="12">
        <v>98885.7</v>
      </c>
      <c r="J127" s="12"/>
      <c r="K127" s="12">
        <v>122614.76</v>
      </c>
      <c r="L127" s="12"/>
      <c r="M127" s="12">
        <v>47165.25</v>
      </c>
      <c r="N127" s="12"/>
      <c r="O127" s="12">
        <v>89145.32</v>
      </c>
      <c r="P127" s="12"/>
      <c r="Q127" s="48">
        <v>62276.86</v>
      </c>
      <c r="R127" s="12"/>
      <c r="S127" s="48">
        <v>10884.96</v>
      </c>
      <c r="T127" s="12"/>
      <c r="U127" s="48">
        <v>81391.509999999995</v>
      </c>
      <c r="V127" s="12"/>
      <c r="W127" s="48">
        <v>128766.9</v>
      </c>
      <c r="X127" s="12"/>
      <c r="Y127" s="48">
        <v>19512.41</v>
      </c>
      <c r="Z127" s="21"/>
      <c r="AA127" s="48">
        <f>SUM(C127:Z127)</f>
        <v>815242.97000000009</v>
      </c>
    </row>
    <row r="128" spans="1:27" x14ac:dyDescent="0.25">
      <c r="A128" s="17" t="s">
        <v>7</v>
      </c>
      <c r="B128" s="15"/>
      <c r="C128" s="12">
        <v>1612.32</v>
      </c>
      <c r="D128" s="12"/>
      <c r="E128" s="12">
        <v>3301.13</v>
      </c>
      <c r="F128" s="12"/>
      <c r="G128" s="12">
        <v>4180.6400000000003</v>
      </c>
      <c r="H128" s="12"/>
      <c r="I128" s="12">
        <v>5816.81</v>
      </c>
      <c r="J128" s="12"/>
      <c r="K128" s="12">
        <v>7212.63</v>
      </c>
      <c r="L128" s="12"/>
      <c r="M128" s="12">
        <v>2774.43</v>
      </c>
      <c r="N128" s="12"/>
      <c r="O128" s="12">
        <v>5243.84</v>
      </c>
      <c r="P128" s="12"/>
      <c r="Q128" s="48">
        <v>3663.34</v>
      </c>
      <c r="R128" s="12"/>
      <c r="S128" s="48">
        <v>640.29</v>
      </c>
      <c r="T128" s="12"/>
      <c r="U128" s="48">
        <v>4787.74</v>
      </c>
      <c r="V128" s="12"/>
      <c r="W128" s="48">
        <v>7574.52</v>
      </c>
      <c r="X128" s="12"/>
      <c r="Y128" s="48">
        <v>1147.79</v>
      </c>
      <c r="Z128" s="21"/>
      <c r="AA128" s="48">
        <f>SUM(C128:Z128)</f>
        <v>47955.48</v>
      </c>
    </row>
    <row r="129" spans="1:27" x14ac:dyDescent="0.25">
      <c r="A129" s="43" t="s">
        <v>9</v>
      </c>
      <c r="B129" s="15"/>
      <c r="C129" s="12"/>
      <c r="D129" s="12"/>
      <c r="E129" s="12"/>
      <c r="F129" s="12"/>
      <c r="G129" s="12"/>
      <c r="H129" s="12"/>
      <c r="I129" s="12"/>
      <c r="J129" s="12"/>
      <c r="K129" s="12"/>
      <c r="L129" s="12"/>
      <c r="M129" s="12"/>
      <c r="N129" s="12"/>
      <c r="O129" s="12"/>
      <c r="P129" s="12"/>
      <c r="Q129" s="48"/>
      <c r="R129" s="12"/>
      <c r="S129" s="48"/>
      <c r="T129" s="12"/>
      <c r="U129" s="48"/>
      <c r="V129" s="12"/>
      <c r="W129" s="48"/>
      <c r="X129" s="12"/>
      <c r="Y129" s="48"/>
      <c r="Z129" s="21"/>
      <c r="AA129" s="48"/>
    </row>
    <row r="130" spans="1:27" x14ac:dyDescent="0.25">
      <c r="A130" s="15" t="s">
        <v>2</v>
      </c>
      <c r="B130" s="15"/>
      <c r="C130" s="12">
        <v>249583.6</v>
      </c>
      <c r="D130" s="12"/>
      <c r="E130" s="12">
        <v>1102952.1299999999</v>
      </c>
      <c r="F130" s="12"/>
      <c r="G130" s="12">
        <v>1326489.96</v>
      </c>
      <c r="H130" s="12"/>
      <c r="I130" s="12">
        <v>1061095.3600000001</v>
      </c>
      <c r="J130" s="12"/>
      <c r="K130" s="12">
        <v>1066616.6599999999</v>
      </c>
      <c r="L130" s="12"/>
      <c r="M130" s="12">
        <v>1400012.4</v>
      </c>
      <c r="N130" s="12"/>
      <c r="O130" s="12">
        <v>1250067.03</v>
      </c>
      <c r="P130" s="12"/>
      <c r="Q130" s="48">
        <v>1104816.6599999999</v>
      </c>
      <c r="R130" s="12"/>
      <c r="S130" s="48">
        <v>1742872.28</v>
      </c>
      <c r="T130" s="12"/>
      <c r="U130" s="48">
        <v>2057001.68</v>
      </c>
      <c r="V130" s="12"/>
      <c r="W130" s="48">
        <v>2689108.58</v>
      </c>
      <c r="X130" s="12"/>
      <c r="Y130" s="48">
        <v>1500084.27</v>
      </c>
      <c r="Z130" s="21"/>
      <c r="AA130" s="48">
        <f t="shared" ref="AA130:AA135" si="12">SUM(C130:Z130)</f>
        <v>16550700.609999998</v>
      </c>
    </row>
    <row r="131" spans="1:27" x14ac:dyDescent="0.25">
      <c r="A131" s="15" t="s">
        <v>3</v>
      </c>
      <c r="B131" s="15"/>
      <c r="C131" s="12">
        <v>30833.55</v>
      </c>
      <c r="D131" s="12"/>
      <c r="E131" s="12">
        <v>56790.01</v>
      </c>
      <c r="F131" s="12"/>
      <c r="G131" s="12">
        <v>104222.59</v>
      </c>
      <c r="H131" s="12"/>
      <c r="I131" s="12">
        <v>69386.16</v>
      </c>
      <c r="J131" s="12"/>
      <c r="K131" s="12">
        <v>71441.5</v>
      </c>
      <c r="L131" s="12"/>
      <c r="M131" s="12">
        <v>26317.57</v>
      </c>
      <c r="N131" s="12"/>
      <c r="O131" s="12">
        <v>37605.69</v>
      </c>
      <c r="P131" s="12"/>
      <c r="Q131" s="48">
        <v>3541.18</v>
      </c>
      <c r="R131" s="12"/>
      <c r="S131" s="48">
        <v>144857.78</v>
      </c>
      <c r="T131" s="12"/>
      <c r="U131" s="48">
        <v>-75375.360000000001</v>
      </c>
      <c r="V131" s="12"/>
      <c r="W131" s="48">
        <v>-65823.27</v>
      </c>
      <c r="X131" s="12"/>
      <c r="Y131" s="48">
        <v>56985.97</v>
      </c>
      <c r="Z131" s="21"/>
      <c r="AA131" s="48">
        <f t="shared" si="12"/>
        <v>460783.37</v>
      </c>
    </row>
    <row r="132" spans="1:27" x14ac:dyDescent="0.25">
      <c r="A132" s="15" t="s">
        <v>4</v>
      </c>
      <c r="B132" s="15"/>
      <c r="C132" s="12">
        <v>5995</v>
      </c>
      <c r="D132" s="12"/>
      <c r="E132" s="12">
        <v>1730</v>
      </c>
      <c r="F132" s="12"/>
      <c r="G132" s="12">
        <v>5373.79</v>
      </c>
      <c r="H132" s="12"/>
      <c r="I132" s="12">
        <v>3145</v>
      </c>
      <c r="J132" s="12"/>
      <c r="K132" s="12">
        <v>13300.15</v>
      </c>
      <c r="L132" s="12"/>
      <c r="M132" s="12">
        <v>10617.31</v>
      </c>
      <c r="N132" s="12"/>
      <c r="O132" s="12">
        <v>1100</v>
      </c>
      <c r="P132" s="12"/>
      <c r="Q132" s="48">
        <v>6506.8</v>
      </c>
      <c r="R132" s="12"/>
      <c r="S132" s="48">
        <v>8780</v>
      </c>
      <c r="T132" s="12"/>
      <c r="U132" s="48">
        <v>7608</v>
      </c>
      <c r="V132" s="12"/>
      <c r="W132" s="48">
        <v>4528</v>
      </c>
      <c r="X132" s="12"/>
      <c r="Y132" s="48">
        <v>0</v>
      </c>
      <c r="Z132" s="21"/>
      <c r="AA132" s="48">
        <f t="shared" si="12"/>
        <v>68684.05</v>
      </c>
    </row>
    <row r="133" spans="1:27" x14ac:dyDescent="0.25">
      <c r="A133" s="15" t="s">
        <v>5</v>
      </c>
      <c r="B133" s="15"/>
      <c r="C133" s="12">
        <v>24838.55</v>
      </c>
      <c r="D133" s="12"/>
      <c r="E133" s="12">
        <v>55060.01</v>
      </c>
      <c r="F133" s="12"/>
      <c r="G133" s="12">
        <v>98848.8</v>
      </c>
      <c r="H133" s="12"/>
      <c r="I133" s="12">
        <v>66241.16</v>
      </c>
      <c r="J133" s="12"/>
      <c r="K133" s="12">
        <v>58141.35</v>
      </c>
      <c r="L133" s="12"/>
      <c r="M133" s="12">
        <v>15700.26</v>
      </c>
      <c r="N133" s="12"/>
      <c r="O133" s="12">
        <v>36505.69</v>
      </c>
      <c r="P133" s="12"/>
      <c r="Q133" s="48">
        <v>-2965.62</v>
      </c>
      <c r="R133" s="12"/>
      <c r="S133" s="48">
        <v>136077.78</v>
      </c>
      <c r="T133" s="12"/>
      <c r="U133" s="48">
        <v>-82983.360000000001</v>
      </c>
      <c r="V133" s="12"/>
      <c r="W133" s="48">
        <v>-70351.27</v>
      </c>
      <c r="X133" s="12"/>
      <c r="Y133" s="48">
        <v>56985.97</v>
      </c>
      <c r="Z133" s="21"/>
      <c r="AA133" s="48">
        <f t="shared" si="12"/>
        <v>392099.31999999995</v>
      </c>
    </row>
    <row r="134" spans="1:27" x14ac:dyDescent="0.25">
      <c r="A134" s="15" t="s">
        <v>10</v>
      </c>
      <c r="B134" s="15"/>
      <c r="C134" s="12">
        <v>8445.11</v>
      </c>
      <c r="D134" s="12"/>
      <c r="E134" s="12">
        <v>18720.400000000001</v>
      </c>
      <c r="F134" s="12"/>
      <c r="G134" s="12">
        <v>33608.589999999997</v>
      </c>
      <c r="H134" s="12"/>
      <c r="I134" s="12">
        <v>22521.99</v>
      </c>
      <c r="J134" s="12"/>
      <c r="K134" s="12">
        <v>19768.060000000001</v>
      </c>
      <c r="L134" s="12"/>
      <c r="M134" s="12">
        <v>5338.09</v>
      </c>
      <c r="N134" s="12"/>
      <c r="O134" s="12">
        <v>12411.93</v>
      </c>
      <c r="P134" s="12"/>
      <c r="Q134" s="48">
        <v>-1008.31</v>
      </c>
      <c r="R134" s="12"/>
      <c r="S134" s="48">
        <v>46266.45</v>
      </c>
      <c r="T134" s="12"/>
      <c r="U134" s="48">
        <v>-28214.34</v>
      </c>
      <c r="V134" s="12"/>
      <c r="W134" s="48">
        <v>-23919.43</v>
      </c>
      <c r="X134" s="12"/>
      <c r="Y134" s="48">
        <v>19375.23</v>
      </c>
      <c r="Z134" s="21"/>
      <c r="AA134" s="48">
        <f t="shared" si="12"/>
        <v>133313.77000000002</v>
      </c>
    </row>
    <row r="135" spans="1:27" x14ac:dyDescent="0.25">
      <c r="A135" s="17" t="s">
        <v>7</v>
      </c>
      <c r="B135" s="15"/>
      <c r="C135" s="12">
        <v>496.77</v>
      </c>
      <c r="D135" s="12"/>
      <c r="E135" s="12">
        <v>1101.2</v>
      </c>
      <c r="F135" s="12"/>
      <c r="G135" s="12">
        <v>1976.98</v>
      </c>
      <c r="H135" s="12"/>
      <c r="I135" s="12">
        <v>1324.82</v>
      </c>
      <c r="J135" s="12"/>
      <c r="K135" s="12">
        <v>1162.83</v>
      </c>
      <c r="L135" s="12"/>
      <c r="M135" s="12">
        <v>314.01</v>
      </c>
      <c r="N135" s="12"/>
      <c r="O135" s="12">
        <v>730.11</v>
      </c>
      <c r="P135" s="12"/>
      <c r="Q135" s="48">
        <v>-59.31</v>
      </c>
      <c r="R135" s="12"/>
      <c r="S135" s="48">
        <v>2721.56</v>
      </c>
      <c r="T135" s="12"/>
      <c r="U135" s="48">
        <v>-1659.67</v>
      </c>
      <c r="V135" s="12"/>
      <c r="W135" s="48">
        <v>-1407.03</v>
      </c>
      <c r="X135" s="12"/>
      <c r="Y135" s="48">
        <v>1139.72</v>
      </c>
      <c r="Z135" s="21"/>
      <c r="AA135" s="48">
        <f t="shared" si="12"/>
        <v>7841.99</v>
      </c>
    </row>
    <row r="136" spans="1:27" x14ac:dyDescent="0.25">
      <c r="A136" s="17"/>
      <c r="B136" s="15"/>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21"/>
      <c r="AA136" s="12"/>
    </row>
    <row r="137" spans="1:27" x14ac:dyDescent="0.25">
      <c r="B137" s="15"/>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21"/>
      <c r="AA137" s="12"/>
    </row>
    <row r="138" spans="1:27" x14ac:dyDescent="0.25">
      <c r="A138" s="11" t="s">
        <v>14</v>
      </c>
      <c r="B138" s="15"/>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21"/>
      <c r="AA138" s="12"/>
    </row>
    <row r="139" spans="1:27" x14ac:dyDescent="0.25">
      <c r="A139" s="43" t="s">
        <v>1</v>
      </c>
      <c r="B139" s="15"/>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21"/>
      <c r="AA139" s="12"/>
    </row>
    <row r="140" spans="1:27" x14ac:dyDescent="0.25">
      <c r="A140" s="15" t="s">
        <v>2</v>
      </c>
      <c r="B140" s="15"/>
      <c r="C140" s="12">
        <v>69719808.590000004</v>
      </c>
      <c r="D140" s="12"/>
      <c r="E140" s="12">
        <v>149187262.56999999</v>
      </c>
      <c r="F140" s="12"/>
      <c r="G140" s="12">
        <v>171184785.84999999</v>
      </c>
      <c r="H140" s="12"/>
      <c r="I140" s="12">
        <v>184932294.56999999</v>
      </c>
      <c r="J140" s="12"/>
      <c r="K140" s="12">
        <v>180056253.70000002</v>
      </c>
      <c r="L140" s="12"/>
      <c r="M140" s="12">
        <v>209239948.22</v>
      </c>
      <c r="N140" s="12"/>
      <c r="O140" s="12">
        <v>223307286.59</v>
      </c>
      <c r="P140" s="12"/>
      <c r="Q140" s="48">
        <v>179188144.93000001</v>
      </c>
      <c r="R140" s="12"/>
      <c r="S140" s="48">
        <v>205899776.97</v>
      </c>
      <c r="T140" s="12"/>
      <c r="U140" s="48">
        <v>169851385.56999999</v>
      </c>
      <c r="V140" s="12"/>
      <c r="W140" s="12">
        <v>163461947.12</v>
      </c>
      <c r="X140" s="12"/>
      <c r="Y140" s="48">
        <v>164832204.21000001</v>
      </c>
      <c r="Z140" s="21"/>
      <c r="AA140" s="12">
        <f t="shared" ref="AA140:AA145" si="13">SUM(C140:Z140)</f>
        <v>2070861098.8899999</v>
      </c>
    </row>
    <row r="141" spans="1:27" x14ac:dyDescent="0.25">
      <c r="A141" s="15" t="s">
        <v>3</v>
      </c>
      <c r="B141" s="15"/>
      <c r="C141" s="12">
        <v>4582678.84</v>
      </c>
      <c r="D141" s="12"/>
      <c r="E141" s="12">
        <v>12644860.720000001</v>
      </c>
      <c r="F141" s="12"/>
      <c r="G141" s="12">
        <v>6938243.5599999996</v>
      </c>
      <c r="H141" s="12"/>
      <c r="I141" s="12">
        <v>18775098.649999999</v>
      </c>
      <c r="J141" s="12"/>
      <c r="K141" s="12">
        <v>20284191.32</v>
      </c>
      <c r="L141" s="12"/>
      <c r="M141" s="12">
        <v>12889254.299999999</v>
      </c>
      <c r="N141" s="12"/>
      <c r="O141" s="12">
        <v>20790748.91</v>
      </c>
      <c r="P141" s="12"/>
      <c r="Q141" s="48">
        <v>12967225.17</v>
      </c>
      <c r="R141" s="12"/>
      <c r="S141" s="48">
        <v>13208106.779999999</v>
      </c>
      <c r="T141" s="12"/>
      <c r="U141" s="48">
        <v>14076240.49</v>
      </c>
      <c r="V141" s="12"/>
      <c r="W141" s="12">
        <v>17944300.09</v>
      </c>
      <c r="X141" s="12"/>
      <c r="Y141" s="48">
        <v>20088341.640000001</v>
      </c>
      <c r="Z141" s="21"/>
      <c r="AA141" s="12">
        <f t="shared" si="13"/>
        <v>175189290.47000003</v>
      </c>
    </row>
    <row r="142" spans="1:27" x14ac:dyDescent="0.25">
      <c r="A142" s="15" t="s">
        <v>4</v>
      </c>
      <c r="B142" s="15"/>
      <c r="C142" s="12">
        <v>3204899.04</v>
      </c>
      <c r="D142" s="12"/>
      <c r="E142" s="12">
        <v>3550291.63</v>
      </c>
      <c r="F142" s="12"/>
      <c r="G142" s="12">
        <v>4192346.55</v>
      </c>
      <c r="H142" s="12"/>
      <c r="I142" s="12">
        <v>3133074.05</v>
      </c>
      <c r="J142" s="12"/>
      <c r="K142" s="12">
        <v>4855616.68</v>
      </c>
      <c r="L142" s="12"/>
      <c r="M142" s="12">
        <v>5609227.1600000001</v>
      </c>
      <c r="N142" s="12"/>
      <c r="O142" s="12">
        <v>6272127.5899999999</v>
      </c>
      <c r="P142" s="12"/>
      <c r="Q142" s="48">
        <v>5405620.4800000004</v>
      </c>
      <c r="R142" s="12"/>
      <c r="S142" s="48">
        <v>3296194.31</v>
      </c>
      <c r="T142" s="12"/>
      <c r="U142" s="48">
        <v>2677420.41</v>
      </c>
      <c r="V142" s="12"/>
      <c r="W142" s="12">
        <v>3378537.35</v>
      </c>
      <c r="X142" s="12"/>
      <c r="Y142" s="48">
        <v>3249769.67</v>
      </c>
      <c r="Z142" s="21"/>
      <c r="AA142" s="12">
        <f t="shared" si="13"/>
        <v>48825124.920000009</v>
      </c>
    </row>
    <row r="143" spans="1:27" x14ac:dyDescent="0.25">
      <c r="A143" s="15" t="s">
        <v>5</v>
      </c>
      <c r="B143" s="15"/>
      <c r="C143" s="12">
        <v>1377779.8</v>
      </c>
      <c r="D143" s="12"/>
      <c r="E143" s="12">
        <v>9094569.0899999999</v>
      </c>
      <c r="F143" s="12"/>
      <c r="G143" s="12">
        <v>2745897.01</v>
      </c>
      <c r="H143" s="12"/>
      <c r="I143" s="12">
        <v>15642024.6</v>
      </c>
      <c r="J143" s="12"/>
      <c r="K143" s="12">
        <v>15428574.640000001</v>
      </c>
      <c r="L143" s="12"/>
      <c r="M143" s="12">
        <v>7280027.1399999997</v>
      </c>
      <c r="N143" s="12"/>
      <c r="O143" s="12">
        <v>14518621.32</v>
      </c>
      <c r="P143" s="12"/>
      <c r="Q143" s="48">
        <v>7561604.6900000004</v>
      </c>
      <c r="R143" s="12"/>
      <c r="S143" s="48">
        <v>9911912.4699999988</v>
      </c>
      <c r="T143" s="12"/>
      <c r="U143" s="48">
        <v>11398820.08</v>
      </c>
      <c r="V143" s="12"/>
      <c r="W143" s="12">
        <v>14565762.74</v>
      </c>
      <c r="X143" s="12"/>
      <c r="Y143" s="48">
        <v>16838571.969999999</v>
      </c>
      <c r="Z143" s="21"/>
      <c r="AA143" s="12">
        <f t="shared" si="13"/>
        <v>126364165.55</v>
      </c>
    </row>
    <row r="144" spans="1:27" x14ac:dyDescent="0.25">
      <c r="A144" s="15" t="s">
        <v>6</v>
      </c>
      <c r="B144" s="15"/>
      <c r="C144" s="12">
        <v>468445.13</v>
      </c>
      <c r="D144" s="12"/>
      <c r="E144" s="12">
        <v>3092153.5</v>
      </c>
      <c r="F144" s="12"/>
      <c r="G144" s="12">
        <v>933604.99</v>
      </c>
      <c r="H144" s="12"/>
      <c r="I144" s="12">
        <v>5318288.3600000003</v>
      </c>
      <c r="J144" s="12"/>
      <c r="K144" s="12">
        <v>5245715.3800000008</v>
      </c>
      <c r="L144" s="12"/>
      <c r="M144" s="12">
        <v>2475209.23</v>
      </c>
      <c r="N144" s="12"/>
      <c r="O144" s="12">
        <v>4936331.25</v>
      </c>
      <c r="P144" s="12"/>
      <c r="Q144" s="48">
        <v>2570945.6</v>
      </c>
      <c r="R144" s="12"/>
      <c r="S144" s="48">
        <v>3370050.24</v>
      </c>
      <c r="T144" s="12"/>
      <c r="U144" s="48">
        <v>3875598.83</v>
      </c>
      <c r="V144" s="12"/>
      <c r="W144" s="12">
        <v>4952359.34</v>
      </c>
      <c r="X144" s="12"/>
      <c r="Y144" s="48">
        <v>5725114.4699999997</v>
      </c>
      <c r="Z144" s="21"/>
      <c r="AA144" s="12">
        <f t="shared" si="13"/>
        <v>42963816.319999993</v>
      </c>
    </row>
    <row r="145" spans="1:27" x14ac:dyDescent="0.25">
      <c r="A145" s="17" t="s">
        <v>7</v>
      </c>
      <c r="B145" s="15"/>
      <c r="C145" s="12">
        <v>27555.600000000002</v>
      </c>
      <c r="D145" s="12"/>
      <c r="E145" s="12">
        <v>181891.39</v>
      </c>
      <c r="F145" s="12"/>
      <c r="G145" s="12">
        <v>54917.950000000004</v>
      </c>
      <c r="H145" s="12"/>
      <c r="I145" s="12">
        <v>312840.49</v>
      </c>
      <c r="J145" s="12"/>
      <c r="K145" s="12">
        <v>308571.49</v>
      </c>
      <c r="L145" s="12"/>
      <c r="M145" s="12">
        <v>145600.54999999999</v>
      </c>
      <c r="N145" s="12"/>
      <c r="O145" s="12">
        <v>290372.43</v>
      </c>
      <c r="P145" s="12"/>
      <c r="Q145" s="48">
        <v>151232.1</v>
      </c>
      <c r="R145" s="12"/>
      <c r="S145" s="48">
        <v>198238.25</v>
      </c>
      <c r="T145" s="12"/>
      <c r="U145" s="48">
        <v>227976.41</v>
      </c>
      <c r="V145" s="12"/>
      <c r="W145" s="12">
        <v>291315.26</v>
      </c>
      <c r="X145" s="12"/>
      <c r="Y145" s="48">
        <v>336771.43</v>
      </c>
      <c r="Z145" s="21"/>
      <c r="AA145" s="12">
        <f t="shared" si="13"/>
        <v>2527283.35</v>
      </c>
    </row>
    <row r="146" spans="1:27" x14ac:dyDescent="0.25">
      <c r="A146" s="43" t="s">
        <v>8</v>
      </c>
      <c r="B146" s="15"/>
      <c r="C146" s="12"/>
      <c r="D146" s="12"/>
      <c r="E146" s="12"/>
      <c r="F146" s="12"/>
      <c r="G146" s="12"/>
      <c r="H146" s="12"/>
      <c r="I146" s="12"/>
      <c r="J146" s="12"/>
      <c r="K146" s="12"/>
      <c r="L146" s="12"/>
      <c r="M146" s="12"/>
      <c r="N146" s="12"/>
      <c r="O146" s="12"/>
      <c r="P146" s="12"/>
      <c r="Q146" s="48"/>
      <c r="R146" s="12"/>
      <c r="S146" s="48"/>
      <c r="T146" s="12"/>
      <c r="U146" s="48"/>
      <c r="V146" s="12"/>
      <c r="W146" s="12"/>
      <c r="X146" s="12"/>
      <c r="Y146" s="48"/>
      <c r="Z146" s="21"/>
      <c r="AA146" s="12"/>
    </row>
    <row r="147" spans="1:27" x14ac:dyDescent="0.25">
      <c r="A147" s="15" t="s">
        <v>2</v>
      </c>
      <c r="B147" s="15"/>
      <c r="C147" s="12">
        <v>940850.5</v>
      </c>
      <c r="D147" s="12"/>
      <c r="E147" s="12">
        <v>4552178</v>
      </c>
      <c r="F147" s="12"/>
      <c r="G147" s="12">
        <v>3147010</v>
      </c>
      <c r="H147" s="12"/>
      <c r="I147" s="12">
        <v>3936857</v>
      </c>
      <c r="J147" s="12"/>
      <c r="K147" s="12">
        <v>3310134.9</v>
      </c>
      <c r="L147" s="12"/>
      <c r="M147" s="12">
        <v>1631734.75</v>
      </c>
      <c r="N147" s="12"/>
      <c r="O147" s="12">
        <v>2576511.1</v>
      </c>
      <c r="P147" s="12"/>
      <c r="Q147" s="48">
        <v>2853322.4</v>
      </c>
      <c r="R147" s="12"/>
      <c r="S147" s="48">
        <v>3052754.75</v>
      </c>
      <c r="T147" s="12"/>
      <c r="U147" s="48">
        <v>2285199.75</v>
      </c>
      <c r="V147" s="12"/>
      <c r="W147" s="12">
        <v>2587488</v>
      </c>
      <c r="X147" s="12"/>
      <c r="Y147" s="48">
        <v>2311505.5</v>
      </c>
      <c r="Z147" s="21"/>
      <c r="AA147" s="12">
        <f>SUM(C147:Z147)</f>
        <v>33185546.649999999</v>
      </c>
    </row>
    <row r="148" spans="1:27" x14ac:dyDescent="0.25">
      <c r="A148" s="15" t="s">
        <v>5</v>
      </c>
      <c r="B148" s="15"/>
      <c r="C148" s="48">
        <v>-55550.5</v>
      </c>
      <c r="D148" s="12"/>
      <c r="E148" s="12">
        <v>228610.75</v>
      </c>
      <c r="F148" s="12"/>
      <c r="G148" s="12">
        <v>361816.25</v>
      </c>
      <c r="H148" s="12"/>
      <c r="I148" s="12">
        <v>935855.5</v>
      </c>
      <c r="J148" s="12"/>
      <c r="K148" s="12">
        <v>367614.65</v>
      </c>
      <c r="L148" s="12"/>
      <c r="M148" s="12">
        <v>226536.85</v>
      </c>
      <c r="N148" s="12"/>
      <c r="O148" s="12">
        <v>225425.35</v>
      </c>
      <c r="P148" s="12"/>
      <c r="Q148" s="48">
        <v>240151.4</v>
      </c>
      <c r="R148" s="12"/>
      <c r="S148" s="48">
        <v>-508516.14</v>
      </c>
      <c r="T148" s="12"/>
      <c r="U148" s="48">
        <v>328615.31</v>
      </c>
      <c r="V148" s="12"/>
      <c r="W148" s="12">
        <v>381318.75</v>
      </c>
      <c r="X148" s="12"/>
      <c r="Y148" s="48">
        <v>414738.23</v>
      </c>
      <c r="Z148" s="21"/>
      <c r="AA148" s="48">
        <f>SUM(C148:Z148)</f>
        <v>3146616.4</v>
      </c>
    </row>
    <row r="149" spans="1:27" x14ac:dyDescent="0.25">
      <c r="A149" s="15" t="s">
        <v>10</v>
      </c>
      <c r="B149" s="15"/>
      <c r="C149" s="48">
        <v>-18887.169999999998</v>
      </c>
      <c r="D149" s="12"/>
      <c r="E149" s="12">
        <v>77727.66</v>
      </c>
      <c r="F149" s="12"/>
      <c r="G149" s="12">
        <v>123017.53</v>
      </c>
      <c r="H149" s="12"/>
      <c r="I149" s="12">
        <v>318190.87</v>
      </c>
      <c r="J149" s="12"/>
      <c r="K149" s="12">
        <v>124988.98</v>
      </c>
      <c r="L149" s="12"/>
      <c r="M149" s="12">
        <v>77022.53</v>
      </c>
      <c r="N149" s="12"/>
      <c r="O149" s="12">
        <v>76644.62</v>
      </c>
      <c r="P149" s="12"/>
      <c r="Q149" s="48">
        <v>81651.48</v>
      </c>
      <c r="R149" s="12"/>
      <c r="S149" s="48">
        <v>-172895.49</v>
      </c>
      <c r="T149" s="12"/>
      <c r="U149" s="48">
        <v>111729.21</v>
      </c>
      <c r="V149" s="12"/>
      <c r="W149" s="12">
        <v>129648.38</v>
      </c>
      <c r="X149" s="12"/>
      <c r="Y149" s="48">
        <v>141011</v>
      </c>
      <c r="Z149" s="21"/>
      <c r="AA149" s="48">
        <f>SUM(C149:Z149)</f>
        <v>1069849.6000000001</v>
      </c>
    </row>
    <row r="150" spans="1:27" x14ac:dyDescent="0.25">
      <c r="A150" s="17" t="s">
        <v>7</v>
      </c>
      <c r="B150" s="15"/>
      <c r="C150" s="48">
        <v>-1111.01</v>
      </c>
      <c r="D150" s="12"/>
      <c r="E150" s="12">
        <v>4572.22</v>
      </c>
      <c r="F150" s="12"/>
      <c r="G150" s="12">
        <v>7236.33</v>
      </c>
      <c r="H150" s="12"/>
      <c r="I150" s="12">
        <v>18717.11</v>
      </c>
      <c r="J150" s="12"/>
      <c r="K150" s="12">
        <v>7352.29</v>
      </c>
      <c r="L150" s="12"/>
      <c r="M150" s="12">
        <v>4530.74</v>
      </c>
      <c r="N150" s="12"/>
      <c r="O150" s="12">
        <v>4508.51</v>
      </c>
      <c r="P150" s="12"/>
      <c r="Q150" s="48">
        <v>4803.03</v>
      </c>
      <c r="R150" s="12"/>
      <c r="S150" s="48">
        <v>-10170.32</v>
      </c>
      <c r="T150" s="12"/>
      <c r="U150" s="48">
        <v>6572.31</v>
      </c>
      <c r="V150" s="12"/>
      <c r="W150" s="12">
        <v>7626.38</v>
      </c>
      <c r="X150" s="12"/>
      <c r="Y150" s="48">
        <v>8294.76</v>
      </c>
      <c r="Z150" s="21"/>
      <c r="AA150" s="48">
        <f>SUM(C150:Z150)</f>
        <v>62932.35</v>
      </c>
    </row>
    <row r="151" spans="1:27" x14ac:dyDescent="0.25">
      <c r="A151" s="43" t="s">
        <v>9</v>
      </c>
      <c r="B151" s="15"/>
      <c r="C151" s="12"/>
      <c r="D151" s="12"/>
      <c r="E151" s="12"/>
      <c r="F151" s="12"/>
      <c r="G151" s="12"/>
      <c r="H151" s="12"/>
      <c r="I151" s="12"/>
      <c r="J151" s="12"/>
      <c r="K151" s="12"/>
      <c r="L151" s="12"/>
      <c r="M151" s="12"/>
      <c r="N151" s="12"/>
      <c r="O151" s="12"/>
      <c r="P151" s="12"/>
      <c r="Q151" s="48"/>
      <c r="R151" s="12"/>
      <c r="S151" s="48"/>
      <c r="T151" s="12"/>
      <c r="U151" s="48"/>
      <c r="V151" s="12"/>
      <c r="W151" s="12"/>
      <c r="X151" s="12"/>
      <c r="Y151" s="48"/>
      <c r="Z151" s="21"/>
      <c r="AA151" s="12"/>
    </row>
    <row r="152" spans="1:27" x14ac:dyDescent="0.25">
      <c r="A152" s="15" t="s">
        <v>2</v>
      </c>
      <c r="B152" s="15"/>
      <c r="C152" s="12">
        <v>68778958.090000004</v>
      </c>
      <c r="D152" s="12"/>
      <c r="E152" s="12">
        <v>144635084.56999999</v>
      </c>
      <c r="F152" s="12"/>
      <c r="G152" s="12">
        <v>168037775.84999999</v>
      </c>
      <c r="H152" s="12"/>
      <c r="I152" s="12">
        <v>180995437.56999999</v>
      </c>
      <c r="J152" s="12"/>
      <c r="K152" s="12">
        <v>176746118.80000001</v>
      </c>
      <c r="L152" s="12"/>
      <c r="M152" s="12">
        <v>207608213.47</v>
      </c>
      <c r="N152" s="12"/>
      <c r="O152" s="12">
        <v>220730775.49000001</v>
      </c>
      <c r="P152" s="12"/>
      <c r="Q152" s="48">
        <v>176334822.53</v>
      </c>
      <c r="R152" s="12"/>
      <c r="S152" s="48">
        <v>202847022.22</v>
      </c>
      <c r="T152" s="12"/>
      <c r="U152" s="48">
        <v>167566185.81999999</v>
      </c>
      <c r="V152" s="12"/>
      <c r="W152" s="12">
        <v>160874459.12</v>
      </c>
      <c r="X152" s="12"/>
      <c r="Y152" s="48">
        <v>162520698.71000001</v>
      </c>
      <c r="Z152" s="21"/>
      <c r="AA152" s="12">
        <f t="shared" ref="AA152:AA157" si="14">SUM(C152:Z152)</f>
        <v>2037675552.2399998</v>
      </c>
    </row>
    <row r="153" spans="1:27" x14ac:dyDescent="0.25">
      <c r="A153" s="15" t="s">
        <v>3</v>
      </c>
      <c r="B153" s="15"/>
      <c r="C153" s="12">
        <v>4638229.34</v>
      </c>
      <c r="D153" s="12"/>
      <c r="E153" s="12">
        <v>12416249.970000001</v>
      </c>
      <c r="F153" s="12"/>
      <c r="G153" s="12">
        <v>6576427.3099999996</v>
      </c>
      <c r="H153" s="12"/>
      <c r="I153" s="12">
        <v>17839243.149999999</v>
      </c>
      <c r="J153" s="12"/>
      <c r="K153" s="12">
        <v>19916576.670000002</v>
      </c>
      <c r="L153" s="12"/>
      <c r="M153" s="12">
        <v>12662717.449999999</v>
      </c>
      <c r="N153" s="12"/>
      <c r="O153" s="12">
        <v>20565323.559999999</v>
      </c>
      <c r="P153" s="12"/>
      <c r="Q153" s="48">
        <v>12727073.77</v>
      </c>
      <c r="R153" s="12"/>
      <c r="S153" s="48">
        <v>13716622.92</v>
      </c>
      <c r="T153" s="12"/>
      <c r="U153" s="48">
        <v>13747625.18</v>
      </c>
      <c r="V153" s="12"/>
      <c r="W153" s="12">
        <v>17562981.34</v>
      </c>
      <c r="X153" s="12"/>
      <c r="Y153" s="48">
        <v>19673603.41</v>
      </c>
      <c r="Z153" s="21"/>
      <c r="AA153" s="12">
        <f t="shared" si="14"/>
        <v>172042674.06999999</v>
      </c>
    </row>
    <row r="154" spans="1:27" x14ac:dyDescent="0.25">
      <c r="A154" s="15" t="s">
        <v>4</v>
      </c>
      <c r="B154" s="15"/>
      <c r="C154" s="12">
        <v>3204899.04</v>
      </c>
      <c r="D154" s="12"/>
      <c r="E154" s="12">
        <v>3550291.63</v>
      </c>
      <c r="F154" s="12"/>
      <c r="G154" s="12">
        <v>4192346.55</v>
      </c>
      <c r="H154" s="12"/>
      <c r="I154" s="12">
        <v>3133074.05</v>
      </c>
      <c r="J154" s="12"/>
      <c r="K154" s="12">
        <v>4855616.68</v>
      </c>
      <c r="L154" s="12"/>
      <c r="M154" s="12">
        <v>5609227.1600000001</v>
      </c>
      <c r="N154" s="12"/>
      <c r="O154" s="12">
        <v>6272127.5899999999</v>
      </c>
      <c r="P154" s="12"/>
      <c r="Q154" s="48">
        <v>5405620.4800000004</v>
      </c>
      <c r="R154" s="12"/>
      <c r="S154" s="48">
        <v>3296194.31</v>
      </c>
      <c r="T154" s="12"/>
      <c r="U154" s="48">
        <v>2677420.41</v>
      </c>
      <c r="V154" s="12"/>
      <c r="W154" s="12">
        <v>3378537.35</v>
      </c>
      <c r="X154" s="12"/>
      <c r="Y154" s="48">
        <v>3249769.67</v>
      </c>
      <c r="Z154" s="21"/>
      <c r="AA154" s="12">
        <f t="shared" si="14"/>
        <v>48825124.920000009</v>
      </c>
    </row>
    <row r="155" spans="1:27" x14ac:dyDescent="0.25">
      <c r="A155" s="15" t="s">
        <v>5</v>
      </c>
      <c r="B155" s="15"/>
      <c r="C155" s="12">
        <v>1433330.3</v>
      </c>
      <c r="D155" s="12"/>
      <c r="E155" s="12">
        <v>8865958.3399999999</v>
      </c>
      <c r="F155" s="12"/>
      <c r="G155" s="12">
        <v>2384080.7599999998</v>
      </c>
      <c r="H155" s="12"/>
      <c r="I155" s="12">
        <v>14706169.1</v>
      </c>
      <c r="J155" s="12"/>
      <c r="K155" s="12">
        <v>15060959.99</v>
      </c>
      <c r="L155" s="12"/>
      <c r="M155" s="12">
        <v>7053490.29</v>
      </c>
      <c r="N155" s="12"/>
      <c r="O155" s="12">
        <v>14293195.970000001</v>
      </c>
      <c r="P155" s="12"/>
      <c r="Q155" s="48">
        <v>7321453.29</v>
      </c>
      <c r="R155" s="12"/>
      <c r="S155" s="48">
        <v>10420428.609999999</v>
      </c>
      <c r="T155" s="12"/>
      <c r="U155" s="48">
        <v>11070204.77</v>
      </c>
      <c r="V155" s="12"/>
      <c r="W155" s="12">
        <v>14184443.99</v>
      </c>
      <c r="X155" s="12"/>
      <c r="Y155" s="48">
        <v>16423833.74</v>
      </c>
      <c r="Z155" s="21"/>
      <c r="AA155" s="12">
        <f t="shared" si="14"/>
        <v>123217549.14999999</v>
      </c>
    </row>
    <row r="156" spans="1:27" x14ac:dyDescent="0.25">
      <c r="A156" s="15" t="s">
        <v>10</v>
      </c>
      <c r="B156" s="15"/>
      <c r="C156" s="12">
        <v>487332.3</v>
      </c>
      <c r="D156" s="12"/>
      <c r="E156" s="12">
        <v>3014425.84</v>
      </c>
      <c r="F156" s="12"/>
      <c r="G156" s="12">
        <v>810587.46</v>
      </c>
      <c r="H156" s="12"/>
      <c r="I156" s="12">
        <v>5000097.49</v>
      </c>
      <c r="J156" s="12"/>
      <c r="K156" s="12">
        <v>5120726.4000000004</v>
      </c>
      <c r="L156" s="12"/>
      <c r="M156" s="12">
        <v>2398186.7000000002</v>
      </c>
      <c r="N156" s="12"/>
      <c r="O156" s="12">
        <v>4859686.63</v>
      </c>
      <c r="P156" s="12"/>
      <c r="Q156" s="48">
        <v>2489294.12</v>
      </c>
      <c r="R156" s="12"/>
      <c r="S156" s="48">
        <v>3542945.73</v>
      </c>
      <c r="T156" s="12"/>
      <c r="U156" s="48">
        <v>3763869.62</v>
      </c>
      <c r="V156" s="12"/>
      <c r="W156" s="12">
        <v>4822710.96</v>
      </c>
      <c r="X156" s="12"/>
      <c r="Y156" s="48">
        <v>5584103.4699999997</v>
      </c>
      <c r="Z156" s="21"/>
      <c r="AA156" s="12">
        <f t="shared" si="14"/>
        <v>41893966.719999999</v>
      </c>
    </row>
    <row r="157" spans="1:27" x14ac:dyDescent="0.25">
      <c r="A157" s="17" t="s">
        <v>7</v>
      </c>
      <c r="B157" s="15"/>
      <c r="C157" s="12">
        <v>28666.61</v>
      </c>
      <c r="D157" s="12"/>
      <c r="E157" s="12">
        <v>177319.17</v>
      </c>
      <c r="F157" s="12"/>
      <c r="G157" s="12">
        <v>47681.62</v>
      </c>
      <c r="H157" s="12"/>
      <c r="I157" s="12">
        <v>294123.38</v>
      </c>
      <c r="J157" s="12"/>
      <c r="K157" s="12">
        <v>301219.20000000001</v>
      </c>
      <c r="L157" s="12"/>
      <c r="M157" s="12">
        <v>141069.81</v>
      </c>
      <c r="N157" s="12"/>
      <c r="O157" s="12">
        <v>285863.92</v>
      </c>
      <c r="P157" s="12"/>
      <c r="Q157" s="48">
        <v>146429.07</v>
      </c>
      <c r="R157" s="12"/>
      <c r="S157" s="48">
        <v>208408.57</v>
      </c>
      <c r="T157" s="12"/>
      <c r="U157" s="48">
        <v>221404.1</v>
      </c>
      <c r="V157" s="12"/>
      <c r="W157" s="12">
        <v>283688.88</v>
      </c>
      <c r="X157" s="12"/>
      <c r="Y157" s="48">
        <v>328476.67</v>
      </c>
      <c r="Z157" s="21"/>
      <c r="AA157" s="12">
        <f t="shared" si="14"/>
        <v>2464351</v>
      </c>
    </row>
    <row r="158" spans="1:27" x14ac:dyDescent="0.25">
      <c r="A158" s="17"/>
      <c r="B158" s="15"/>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21"/>
      <c r="AA158" s="12"/>
    </row>
    <row r="159" spans="1:27" x14ac:dyDescent="0.25">
      <c r="B159" s="15"/>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21"/>
      <c r="AA159" s="12"/>
    </row>
    <row r="160" spans="1:27" x14ac:dyDescent="0.25">
      <c r="A160" s="11" t="s">
        <v>18</v>
      </c>
      <c r="B160" s="15"/>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21"/>
      <c r="AA160" s="12"/>
    </row>
    <row r="161" spans="1:27" x14ac:dyDescent="0.25">
      <c r="A161" s="43" t="s">
        <v>1</v>
      </c>
      <c r="B161" s="15"/>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21"/>
      <c r="AA161" s="12"/>
    </row>
    <row r="162" spans="1:27" x14ac:dyDescent="0.25">
      <c r="A162" s="15" t="s">
        <v>2</v>
      </c>
      <c r="B162" s="15"/>
      <c r="C162" s="12">
        <v>1064966.18</v>
      </c>
      <c r="D162" s="12"/>
      <c r="E162" s="12">
        <v>4569517.5600000005</v>
      </c>
      <c r="F162" s="12"/>
      <c r="G162" s="12">
        <v>3918913.94</v>
      </c>
      <c r="H162" s="12"/>
      <c r="I162" s="12">
        <v>4791623.54</v>
      </c>
      <c r="J162" s="12"/>
      <c r="K162" s="12">
        <v>4610009.55</v>
      </c>
      <c r="L162" s="12"/>
      <c r="M162" s="12">
        <v>2767557.51</v>
      </c>
      <c r="N162" s="12"/>
      <c r="O162" s="12">
        <v>4123074.31</v>
      </c>
      <c r="P162" s="12"/>
      <c r="Q162" s="48">
        <v>4000080.75</v>
      </c>
      <c r="R162" s="12"/>
      <c r="S162" s="48">
        <v>4718941.0199999996</v>
      </c>
      <c r="T162" s="12"/>
      <c r="U162" s="48">
        <v>3971847.3600000003</v>
      </c>
      <c r="V162" s="12"/>
      <c r="W162" s="48">
        <v>5403728.5499999998</v>
      </c>
      <c r="X162" s="12"/>
      <c r="Y162" s="48">
        <v>4661512.5</v>
      </c>
      <c r="Z162" s="21"/>
      <c r="AA162" s="12">
        <f t="shared" ref="AA162:AA167" si="15">SUM(C162:Z162)</f>
        <v>48601772.769999996</v>
      </c>
    </row>
    <row r="163" spans="1:27" x14ac:dyDescent="0.25">
      <c r="A163" s="15" t="s">
        <v>3</v>
      </c>
      <c r="B163" s="15"/>
      <c r="C163" s="12">
        <v>154708.03999999998</v>
      </c>
      <c r="D163" s="12"/>
      <c r="E163" s="12">
        <v>38832.74</v>
      </c>
      <c r="F163" s="12"/>
      <c r="G163" s="12">
        <v>475105.65</v>
      </c>
      <c r="H163" s="12"/>
      <c r="I163" s="12">
        <v>675366.74</v>
      </c>
      <c r="J163" s="12"/>
      <c r="K163" s="12">
        <v>458821.57999999996</v>
      </c>
      <c r="L163" s="12"/>
      <c r="M163" s="12">
        <v>298145.15000000002</v>
      </c>
      <c r="N163" s="12"/>
      <c r="O163" s="12">
        <v>599046.62</v>
      </c>
      <c r="P163" s="12"/>
      <c r="Q163" s="48">
        <v>180628.86000000002</v>
      </c>
      <c r="R163" s="12"/>
      <c r="S163" s="48">
        <v>277373.82</v>
      </c>
      <c r="T163" s="12"/>
      <c r="U163" s="48">
        <v>459254.79</v>
      </c>
      <c r="V163" s="12"/>
      <c r="W163" s="48">
        <v>562769.52</v>
      </c>
      <c r="X163" s="12"/>
      <c r="Y163" s="48">
        <v>584289.77</v>
      </c>
      <c r="Z163" s="21"/>
      <c r="AA163" s="12">
        <f t="shared" si="15"/>
        <v>4764343.2799999993</v>
      </c>
    </row>
    <row r="164" spans="1:27" x14ac:dyDescent="0.25">
      <c r="A164" s="15" t="s">
        <v>4</v>
      </c>
      <c r="B164" s="15"/>
      <c r="C164" s="12">
        <v>1134.1500000000001</v>
      </c>
      <c r="D164" s="12"/>
      <c r="E164" s="12">
        <v>1032</v>
      </c>
      <c r="F164" s="12"/>
      <c r="G164" s="12">
        <v>18456</v>
      </c>
      <c r="H164" s="12"/>
      <c r="I164" s="12">
        <v>76402.66</v>
      </c>
      <c r="J164" s="12"/>
      <c r="K164" s="12">
        <v>80019.41</v>
      </c>
      <c r="L164" s="12"/>
      <c r="M164" s="12">
        <v>113174.11</v>
      </c>
      <c r="N164" s="12"/>
      <c r="O164" s="12">
        <v>124230.77</v>
      </c>
      <c r="P164" s="12"/>
      <c r="Q164" s="48">
        <v>68146</v>
      </c>
      <c r="R164" s="12"/>
      <c r="S164" s="48">
        <v>54765</v>
      </c>
      <c r="T164" s="12"/>
      <c r="U164" s="48">
        <v>64912.7</v>
      </c>
      <c r="V164" s="12"/>
      <c r="W164" s="48">
        <v>324031.21000000002</v>
      </c>
      <c r="X164" s="12"/>
      <c r="Y164" s="48">
        <v>358747.92</v>
      </c>
      <c r="Z164" s="21"/>
      <c r="AA164" s="12">
        <f t="shared" si="15"/>
        <v>1285051.93</v>
      </c>
    </row>
    <row r="165" spans="1:27" x14ac:dyDescent="0.25">
      <c r="A165" s="15" t="s">
        <v>5</v>
      </c>
      <c r="B165" s="15"/>
      <c r="C165" s="12">
        <v>153573.88999999998</v>
      </c>
      <c r="D165" s="12"/>
      <c r="E165" s="12">
        <v>37800.74</v>
      </c>
      <c r="F165" s="12"/>
      <c r="G165" s="12">
        <v>456649.65</v>
      </c>
      <c r="H165" s="12"/>
      <c r="I165" s="12">
        <v>598964.08000000007</v>
      </c>
      <c r="J165" s="12"/>
      <c r="K165" s="12">
        <v>378802.17</v>
      </c>
      <c r="L165" s="12"/>
      <c r="M165" s="12">
        <v>184971.04</v>
      </c>
      <c r="N165" s="12"/>
      <c r="O165" s="12">
        <v>474815.85000000003</v>
      </c>
      <c r="P165" s="12"/>
      <c r="Q165" s="48">
        <v>112482.86000000002</v>
      </c>
      <c r="R165" s="12"/>
      <c r="S165" s="48">
        <v>222608.82</v>
      </c>
      <c r="T165" s="12"/>
      <c r="U165" s="48">
        <v>394342.08999999997</v>
      </c>
      <c r="V165" s="12"/>
      <c r="W165" s="48">
        <v>238738.31000000003</v>
      </c>
      <c r="X165" s="12"/>
      <c r="Y165" s="48">
        <v>225541.85</v>
      </c>
      <c r="Z165" s="21"/>
      <c r="AA165" s="12">
        <f t="shared" si="15"/>
        <v>3479291.3499999996</v>
      </c>
    </row>
    <row r="166" spans="1:27" x14ac:dyDescent="0.25">
      <c r="A166" s="15" t="s">
        <v>6</v>
      </c>
      <c r="B166" s="15"/>
      <c r="C166" s="12">
        <v>52215.119999999995</v>
      </c>
      <c r="D166" s="12"/>
      <c r="E166" s="12">
        <v>12852.26</v>
      </c>
      <c r="F166" s="12"/>
      <c r="G166" s="12">
        <v>155260.88</v>
      </c>
      <c r="H166" s="12"/>
      <c r="I166" s="12">
        <v>203647.79</v>
      </c>
      <c r="J166" s="12"/>
      <c r="K166" s="12">
        <v>128792.74</v>
      </c>
      <c r="L166" s="12"/>
      <c r="M166" s="12">
        <v>62890.149999999994</v>
      </c>
      <c r="N166" s="12"/>
      <c r="O166" s="12">
        <v>161437.38999999998</v>
      </c>
      <c r="P166" s="12"/>
      <c r="Q166" s="48">
        <v>38244.17</v>
      </c>
      <c r="R166" s="12"/>
      <c r="S166" s="48">
        <v>75687</v>
      </c>
      <c r="T166" s="12"/>
      <c r="U166" s="48">
        <v>134076.31</v>
      </c>
      <c r="V166" s="12"/>
      <c r="W166" s="48">
        <v>81171.01999999999</v>
      </c>
      <c r="X166" s="12"/>
      <c r="Y166" s="48">
        <v>76684.23000000001</v>
      </c>
      <c r="Z166" s="21"/>
      <c r="AA166" s="12">
        <f t="shared" si="15"/>
        <v>1182959.06</v>
      </c>
    </row>
    <row r="167" spans="1:27" x14ac:dyDescent="0.25">
      <c r="A167" s="17" t="s">
        <v>7</v>
      </c>
      <c r="B167" s="15"/>
      <c r="C167" s="12">
        <v>3071.4700000000003</v>
      </c>
      <c r="D167" s="12"/>
      <c r="E167" s="12">
        <v>756.02</v>
      </c>
      <c r="F167" s="12"/>
      <c r="G167" s="12">
        <v>9132.99</v>
      </c>
      <c r="H167" s="12"/>
      <c r="I167" s="12">
        <v>11979.29</v>
      </c>
      <c r="J167" s="12"/>
      <c r="K167" s="12">
        <v>7576.04</v>
      </c>
      <c r="L167" s="12"/>
      <c r="M167" s="12">
        <v>3699.4199999999996</v>
      </c>
      <c r="N167" s="12"/>
      <c r="O167" s="12">
        <v>9496.31</v>
      </c>
      <c r="P167" s="12"/>
      <c r="Q167" s="48">
        <v>2249.66</v>
      </c>
      <c r="R167" s="12"/>
      <c r="S167" s="48">
        <v>4452.17</v>
      </c>
      <c r="T167" s="12"/>
      <c r="U167" s="48">
        <v>7886.84</v>
      </c>
      <c r="V167" s="12"/>
      <c r="W167" s="48">
        <v>4774.7700000000004</v>
      </c>
      <c r="X167" s="12"/>
      <c r="Y167" s="48">
        <v>4510.84</v>
      </c>
      <c r="Z167" s="21"/>
      <c r="AA167" s="12">
        <f t="shared" si="15"/>
        <v>69585.819999999992</v>
      </c>
    </row>
    <row r="168" spans="1:27" x14ac:dyDescent="0.25">
      <c r="A168" s="43" t="s">
        <v>8</v>
      </c>
      <c r="B168" s="15"/>
      <c r="C168" s="12"/>
      <c r="D168" s="12"/>
      <c r="E168" s="12"/>
      <c r="F168" s="12"/>
      <c r="G168" s="12"/>
      <c r="H168" s="12"/>
      <c r="I168" s="12"/>
      <c r="J168" s="12"/>
      <c r="K168" s="12"/>
      <c r="L168" s="12"/>
      <c r="M168" s="12"/>
      <c r="N168" s="12"/>
      <c r="O168" s="12"/>
      <c r="P168" s="12"/>
      <c r="Q168" s="48"/>
      <c r="R168" s="12"/>
      <c r="S168" s="48"/>
      <c r="T168" s="12"/>
      <c r="U168" s="48"/>
      <c r="V168" s="12"/>
      <c r="W168" s="48"/>
      <c r="X168" s="12"/>
      <c r="Y168" s="48"/>
      <c r="Z168" s="21"/>
      <c r="AA168" s="12"/>
    </row>
    <row r="169" spans="1:27" x14ac:dyDescent="0.25">
      <c r="A169" s="15" t="s">
        <v>2</v>
      </c>
      <c r="B169" s="15"/>
      <c r="C169" s="12">
        <v>642328.49</v>
      </c>
      <c r="D169" s="12"/>
      <c r="E169" s="12">
        <v>3963378.93</v>
      </c>
      <c r="F169" s="12"/>
      <c r="G169" s="12">
        <v>3269088.02</v>
      </c>
      <c r="H169" s="12"/>
      <c r="I169" s="12">
        <v>3879387.42</v>
      </c>
      <c r="J169" s="12"/>
      <c r="K169" s="12">
        <v>3652844.72</v>
      </c>
      <c r="L169" s="12"/>
      <c r="M169" s="12">
        <v>1257610.18</v>
      </c>
      <c r="N169" s="12"/>
      <c r="O169" s="12">
        <v>2474031.16</v>
      </c>
      <c r="P169" s="12"/>
      <c r="Q169" s="48">
        <v>2696744.76</v>
      </c>
      <c r="R169" s="12"/>
      <c r="S169" s="48">
        <v>3295442.06</v>
      </c>
      <c r="T169" s="12"/>
      <c r="U169" s="48">
        <v>1900379.1</v>
      </c>
      <c r="V169" s="12"/>
      <c r="W169" s="48">
        <v>2245440.5</v>
      </c>
      <c r="X169" s="12"/>
      <c r="Y169" s="48">
        <v>2433114.83</v>
      </c>
      <c r="Z169" s="21"/>
      <c r="AA169" s="12">
        <f>SUM(C169:Z169)</f>
        <v>31709790.170000002</v>
      </c>
    </row>
    <row r="170" spans="1:27" x14ac:dyDescent="0.25">
      <c r="A170" s="15" t="s">
        <v>5</v>
      </c>
      <c r="B170" s="15"/>
      <c r="C170" s="12">
        <v>121656.68</v>
      </c>
      <c r="D170" s="12"/>
      <c r="E170" s="12">
        <v>4158.3100000000004</v>
      </c>
      <c r="F170" s="12"/>
      <c r="G170" s="12">
        <v>409372.51</v>
      </c>
      <c r="H170" s="12"/>
      <c r="I170" s="12">
        <v>583887.77</v>
      </c>
      <c r="J170" s="12"/>
      <c r="K170" s="12">
        <v>370169.68</v>
      </c>
      <c r="L170" s="12"/>
      <c r="M170" s="12">
        <v>192811.07</v>
      </c>
      <c r="N170" s="12"/>
      <c r="O170" s="12">
        <v>556183.15</v>
      </c>
      <c r="P170" s="12"/>
      <c r="Q170" s="48">
        <v>175132.92</v>
      </c>
      <c r="R170" s="12"/>
      <c r="S170" s="48">
        <v>236837.65</v>
      </c>
      <c r="T170" s="12"/>
      <c r="U170" s="48">
        <v>425632.86</v>
      </c>
      <c r="V170" s="12"/>
      <c r="W170" s="48">
        <v>442187.83</v>
      </c>
      <c r="X170" s="12"/>
      <c r="Y170" s="48">
        <v>390185.93</v>
      </c>
      <c r="Z170" s="21"/>
      <c r="AA170" s="12">
        <f>SUM(C170:Z170)</f>
        <v>3908216.36</v>
      </c>
    </row>
    <row r="171" spans="1:27" x14ac:dyDescent="0.25">
      <c r="A171" s="15" t="s">
        <v>10</v>
      </c>
      <c r="B171" s="15"/>
      <c r="C171" s="12">
        <v>41363.269999999997</v>
      </c>
      <c r="D171" s="12"/>
      <c r="E171" s="12">
        <v>1413.83</v>
      </c>
      <c r="F171" s="12"/>
      <c r="G171" s="12">
        <v>139186.65</v>
      </c>
      <c r="H171" s="12"/>
      <c r="I171" s="12">
        <v>198521.84</v>
      </c>
      <c r="J171" s="12"/>
      <c r="K171" s="12">
        <v>125857.69</v>
      </c>
      <c r="L171" s="12"/>
      <c r="M171" s="12">
        <v>65555.759999999995</v>
      </c>
      <c r="N171" s="12"/>
      <c r="O171" s="12">
        <v>189102.27</v>
      </c>
      <c r="P171" s="12"/>
      <c r="Q171" s="48">
        <v>59545.19</v>
      </c>
      <c r="R171" s="12"/>
      <c r="S171" s="48">
        <v>80524.800000000003</v>
      </c>
      <c r="T171" s="12"/>
      <c r="U171" s="48">
        <v>144715.17000000001</v>
      </c>
      <c r="V171" s="12"/>
      <c r="W171" s="48">
        <v>150343.85999999999</v>
      </c>
      <c r="X171" s="12"/>
      <c r="Y171" s="48">
        <v>132663.22</v>
      </c>
      <c r="Z171" s="21"/>
      <c r="AA171" s="12">
        <f>SUM(C171:Z171)</f>
        <v>1328793.55</v>
      </c>
    </row>
    <row r="172" spans="1:27" x14ac:dyDescent="0.25">
      <c r="A172" s="17" t="s">
        <v>7</v>
      </c>
      <c r="B172" s="15"/>
      <c r="C172" s="12">
        <v>2433.13</v>
      </c>
      <c r="D172" s="12"/>
      <c r="E172" s="12">
        <v>83.17</v>
      </c>
      <c r="F172" s="12"/>
      <c r="G172" s="12">
        <v>8187.45</v>
      </c>
      <c r="H172" s="12"/>
      <c r="I172" s="12">
        <v>11677.76</v>
      </c>
      <c r="J172" s="12"/>
      <c r="K172" s="12">
        <v>7403.39</v>
      </c>
      <c r="L172" s="12"/>
      <c r="M172" s="12">
        <v>3856.22</v>
      </c>
      <c r="N172" s="12"/>
      <c r="O172" s="12">
        <v>11123.66</v>
      </c>
      <c r="P172" s="12"/>
      <c r="Q172" s="48">
        <v>3502.66</v>
      </c>
      <c r="R172" s="12"/>
      <c r="S172" s="48">
        <v>4736.75</v>
      </c>
      <c r="T172" s="12"/>
      <c r="U172" s="48">
        <v>8512.66</v>
      </c>
      <c r="V172" s="12"/>
      <c r="W172" s="48">
        <v>8843.76</v>
      </c>
      <c r="X172" s="12"/>
      <c r="Y172" s="48">
        <v>7803.72</v>
      </c>
      <c r="Z172" s="21"/>
      <c r="AA172" s="12">
        <f>SUM(C172:Z172)</f>
        <v>78164.33</v>
      </c>
    </row>
    <row r="173" spans="1:27" x14ac:dyDescent="0.25">
      <c r="A173" s="43" t="s">
        <v>9</v>
      </c>
      <c r="B173" s="15"/>
      <c r="C173" s="12"/>
      <c r="D173" s="12"/>
      <c r="E173" s="12"/>
      <c r="F173" s="12"/>
      <c r="G173" s="12"/>
      <c r="H173" s="12"/>
      <c r="I173" s="12"/>
      <c r="J173" s="12"/>
      <c r="K173" s="12"/>
      <c r="L173" s="12"/>
      <c r="M173" s="12"/>
      <c r="N173" s="12"/>
      <c r="O173" s="12"/>
      <c r="P173" s="12"/>
      <c r="Q173" s="48"/>
      <c r="R173" s="12"/>
      <c r="S173" s="48"/>
      <c r="T173" s="12"/>
      <c r="U173" s="48"/>
      <c r="V173" s="12"/>
      <c r="W173" s="48"/>
      <c r="X173" s="12"/>
      <c r="Y173" s="48"/>
      <c r="Z173" s="21"/>
      <c r="AA173" s="12"/>
    </row>
    <row r="174" spans="1:27" x14ac:dyDescent="0.25">
      <c r="A174" s="15" t="s">
        <v>2</v>
      </c>
      <c r="B174" s="15"/>
      <c r="C174" s="12">
        <v>422637.69</v>
      </c>
      <c r="D174" s="12"/>
      <c r="E174" s="12">
        <v>606138.63</v>
      </c>
      <c r="F174" s="12"/>
      <c r="G174" s="12">
        <v>649825.92000000004</v>
      </c>
      <c r="H174" s="12"/>
      <c r="I174" s="12">
        <v>912236.12</v>
      </c>
      <c r="J174" s="12"/>
      <c r="K174" s="12">
        <v>957164.83</v>
      </c>
      <c r="L174" s="12"/>
      <c r="M174" s="12">
        <v>1509947.33</v>
      </c>
      <c r="N174" s="12"/>
      <c r="O174" s="12">
        <v>1649043.15</v>
      </c>
      <c r="P174" s="12"/>
      <c r="Q174" s="48">
        <v>1303335.99</v>
      </c>
      <c r="R174" s="12"/>
      <c r="S174" s="48">
        <v>1423498.96</v>
      </c>
      <c r="T174" s="12"/>
      <c r="U174" s="48">
        <v>2071468.26</v>
      </c>
      <c r="V174" s="12"/>
      <c r="W174" s="48">
        <v>3158288.05</v>
      </c>
      <c r="X174" s="12"/>
      <c r="Y174" s="48">
        <v>2228397.67</v>
      </c>
      <c r="Z174" s="21"/>
      <c r="AA174" s="48">
        <f t="shared" ref="AA174:AA179" si="16">SUM(C174:Z174)</f>
        <v>16891982.600000001</v>
      </c>
    </row>
    <row r="175" spans="1:27" x14ac:dyDescent="0.25">
      <c r="A175" s="15" t="s">
        <v>3</v>
      </c>
      <c r="B175" s="15"/>
      <c r="C175" s="12">
        <v>33051.360000000001</v>
      </c>
      <c r="D175" s="12"/>
      <c r="E175" s="12">
        <v>34674.43</v>
      </c>
      <c r="F175" s="12"/>
      <c r="G175" s="12">
        <v>65733.14</v>
      </c>
      <c r="H175" s="12"/>
      <c r="I175" s="12">
        <v>91478.97</v>
      </c>
      <c r="J175" s="12"/>
      <c r="K175" s="12">
        <v>88651.9</v>
      </c>
      <c r="L175" s="12"/>
      <c r="M175" s="12">
        <v>105334.08</v>
      </c>
      <c r="N175" s="12"/>
      <c r="O175" s="12">
        <v>42863.47</v>
      </c>
      <c r="P175" s="12"/>
      <c r="Q175" s="48">
        <v>5495.94</v>
      </c>
      <c r="R175" s="12"/>
      <c r="S175" s="48">
        <v>40536.17</v>
      </c>
      <c r="T175" s="12"/>
      <c r="U175" s="48">
        <v>33621.93</v>
      </c>
      <c r="V175" s="12"/>
      <c r="W175" s="48">
        <v>120581.69</v>
      </c>
      <c r="X175" s="12"/>
      <c r="Y175" s="48">
        <v>194103.84</v>
      </c>
      <c r="Z175" s="21"/>
      <c r="AA175" s="48">
        <f t="shared" si="16"/>
        <v>856126.92</v>
      </c>
    </row>
    <row r="176" spans="1:27" x14ac:dyDescent="0.25">
      <c r="A176" s="15" t="s">
        <v>4</v>
      </c>
      <c r="B176" s="15"/>
      <c r="C176" s="12">
        <v>1134.1500000000001</v>
      </c>
      <c r="D176" s="12"/>
      <c r="E176" s="12">
        <v>1032</v>
      </c>
      <c r="F176" s="12"/>
      <c r="G176" s="12">
        <v>18456</v>
      </c>
      <c r="H176" s="12"/>
      <c r="I176" s="12">
        <v>76402.66</v>
      </c>
      <c r="J176" s="12"/>
      <c r="K176" s="12">
        <v>80019.41</v>
      </c>
      <c r="L176" s="12"/>
      <c r="M176" s="12">
        <v>113174.11</v>
      </c>
      <c r="N176" s="12"/>
      <c r="O176" s="12">
        <v>124230.77</v>
      </c>
      <c r="P176" s="12"/>
      <c r="Q176" s="48">
        <v>68146</v>
      </c>
      <c r="R176" s="12"/>
      <c r="S176" s="48">
        <v>54765</v>
      </c>
      <c r="T176" s="12"/>
      <c r="U176" s="48">
        <v>64912.7</v>
      </c>
      <c r="V176" s="12"/>
      <c r="W176" s="48">
        <v>324031.21000000002</v>
      </c>
      <c r="X176" s="12"/>
      <c r="Y176" s="48">
        <v>358747.92</v>
      </c>
      <c r="Z176" s="21"/>
      <c r="AA176" s="48">
        <f t="shared" si="16"/>
        <v>1285051.93</v>
      </c>
    </row>
    <row r="177" spans="1:27" x14ac:dyDescent="0.25">
      <c r="A177" s="15" t="s">
        <v>5</v>
      </c>
      <c r="B177" s="15"/>
      <c r="C177" s="12">
        <v>31917.21</v>
      </c>
      <c r="D177" s="12"/>
      <c r="E177" s="12">
        <v>33642.43</v>
      </c>
      <c r="F177" s="12"/>
      <c r="G177" s="12">
        <v>47277.14</v>
      </c>
      <c r="H177" s="12"/>
      <c r="I177" s="12">
        <v>15076.31</v>
      </c>
      <c r="J177" s="12"/>
      <c r="K177" s="12">
        <v>8632.49</v>
      </c>
      <c r="L177" s="12"/>
      <c r="M177" s="48">
        <v>-7840.03</v>
      </c>
      <c r="N177" s="12"/>
      <c r="O177" s="48">
        <v>-81367.3</v>
      </c>
      <c r="P177" s="12"/>
      <c r="Q177" s="48">
        <v>-62650.06</v>
      </c>
      <c r="R177" s="12"/>
      <c r="S177" s="48">
        <v>-14228.83</v>
      </c>
      <c r="T177" s="12"/>
      <c r="U177" s="48">
        <v>-31290.77</v>
      </c>
      <c r="V177" s="12"/>
      <c r="W177" s="48">
        <v>-203449.52</v>
      </c>
      <c r="X177" s="12"/>
      <c r="Y177" s="48">
        <v>-164644.07999999999</v>
      </c>
      <c r="Z177" s="21"/>
      <c r="AA177" s="48">
        <f t="shared" si="16"/>
        <v>-428925.01</v>
      </c>
    </row>
    <row r="178" spans="1:27" x14ac:dyDescent="0.25">
      <c r="A178" s="15" t="s">
        <v>10</v>
      </c>
      <c r="B178" s="15"/>
      <c r="C178" s="12">
        <v>10851.85</v>
      </c>
      <c r="D178" s="12"/>
      <c r="E178" s="12">
        <v>11438.43</v>
      </c>
      <c r="F178" s="12"/>
      <c r="G178" s="12">
        <v>16074.23</v>
      </c>
      <c r="H178" s="12"/>
      <c r="I178" s="12">
        <v>5125.95</v>
      </c>
      <c r="J178" s="12"/>
      <c r="K178" s="12">
        <v>2935.05</v>
      </c>
      <c r="L178" s="12"/>
      <c r="M178" s="48">
        <v>-2665.61</v>
      </c>
      <c r="N178" s="12"/>
      <c r="O178" s="48">
        <v>-27664.880000000001</v>
      </c>
      <c r="P178" s="12"/>
      <c r="Q178" s="48">
        <v>-21301.02</v>
      </c>
      <c r="R178" s="12"/>
      <c r="S178" s="48">
        <v>-4837.8</v>
      </c>
      <c r="T178" s="12"/>
      <c r="U178" s="48">
        <v>-10638.86</v>
      </c>
      <c r="V178" s="12"/>
      <c r="W178" s="48">
        <v>-69172.84</v>
      </c>
      <c r="X178" s="12"/>
      <c r="Y178" s="48">
        <v>-55978.99</v>
      </c>
      <c r="Z178" s="21"/>
      <c r="AA178" s="48">
        <f t="shared" si="16"/>
        <v>-145834.49</v>
      </c>
    </row>
    <row r="179" spans="1:27" x14ac:dyDescent="0.25">
      <c r="A179" s="17" t="s">
        <v>7</v>
      </c>
      <c r="B179" s="15"/>
      <c r="C179" s="12">
        <v>638.34</v>
      </c>
      <c r="D179" s="12"/>
      <c r="E179" s="12">
        <v>672.85</v>
      </c>
      <c r="F179" s="12"/>
      <c r="G179" s="12">
        <v>945.54</v>
      </c>
      <c r="H179" s="12"/>
      <c r="I179" s="12">
        <v>301.52999999999997</v>
      </c>
      <c r="J179" s="12"/>
      <c r="K179" s="12">
        <v>172.65</v>
      </c>
      <c r="L179" s="12"/>
      <c r="M179" s="48">
        <v>-156.80000000000001</v>
      </c>
      <c r="N179" s="12"/>
      <c r="O179" s="48">
        <v>-1627.35</v>
      </c>
      <c r="P179" s="12"/>
      <c r="Q179" s="48">
        <v>-1253</v>
      </c>
      <c r="R179" s="12"/>
      <c r="S179" s="48">
        <v>-284.58</v>
      </c>
      <c r="T179" s="12"/>
      <c r="U179" s="48">
        <v>-625.82000000000005</v>
      </c>
      <c r="V179" s="12"/>
      <c r="W179" s="48">
        <v>-4068.99</v>
      </c>
      <c r="X179" s="12"/>
      <c r="Y179" s="48">
        <v>-3292.88</v>
      </c>
      <c r="Z179" s="21"/>
      <c r="AA179" s="48">
        <f t="shared" si="16"/>
        <v>-8578.5099999999984</v>
      </c>
    </row>
    <row r="180" spans="1:27" x14ac:dyDescent="0.25">
      <c r="A180" s="17"/>
      <c r="B180" s="15"/>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21"/>
      <c r="AA180" s="12"/>
    </row>
    <row r="181" spans="1:27" x14ac:dyDescent="0.25">
      <c r="A181" s="17"/>
      <c r="B181" s="15"/>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21"/>
      <c r="AA181" s="12"/>
    </row>
    <row r="182" spans="1:27" x14ac:dyDescent="0.25">
      <c r="A182" s="11" t="s">
        <v>19</v>
      </c>
      <c r="B182" s="15"/>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21"/>
      <c r="AA182" s="12"/>
    </row>
    <row r="183" spans="1:27" x14ac:dyDescent="0.25">
      <c r="A183" s="43" t="s">
        <v>1</v>
      </c>
      <c r="B183" s="15"/>
      <c r="C183" s="12"/>
      <c r="D183" s="12"/>
      <c r="E183" s="12"/>
      <c r="F183" s="12"/>
      <c r="H183" s="12"/>
      <c r="J183" s="12"/>
      <c r="K183" s="12"/>
      <c r="L183" s="12"/>
      <c r="M183" s="12"/>
      <c r="N183" s="12"/>
      <c r="O183" s="12"/>
      <c r="P183" s="12"/>
      <c r="Q183" s="12"/>
      <c r="R183" s="12"/>
      <c r="S183" s="12"/>
      <c r="T183" s="12"/>
      <c r="U183" s="12"/>
      <c r="V183" s="12"/>
      <c r="W183" s="12"/>
      <c r="X183" s="12"/>
      <c r="Y183" s="12"/>
      <c r="Z183" s="21"/>
      <c r="AA183" s="12"/>
    </row>
    <row r="184" spans="1:27" x14ac:dyDescent="0.25">
      <c r="A184" s="15" t="s">
        <v>2</v>
      </c>
      <c r="B184" s="15"/>
      <c r="C184" s="12">
        <v>12072510.130000001</v>
      </c>
      <c r="D184" s="12"/>
      <c r="E184" s="12">
        <v>22717892.510000002</v>
      </c>
      <c r="F184" s="12"/>
      <c r="G184" s="12">
        <v>24983954.59</v>
      </c>
      <c r="H184" s="12"/>
      <c r="I184" s="12">
        <v>29005321.169999998</v>
      </c>
      <c r="J184" s="12"/>
      <c r="K184" s="12">
        <v>28902525.889999997</v>
      </c>
      <c r="L184" s="12"/>
      <c r="M184" s="12">
        <v>28861696.449999999</v>
      </c>
      <c r="N184" s="12"/>
      <c r="O184" s="12">
        <v>27339865.969999999</v>
      </c>
      <c r="P184" s="12"/>
      <c r="Q184" s="48">
        <v>18693893.82</v>
      </c>
      <c r="R184" s="12"/>
      <c r="S184" s="48">
        <v>18408376.600000001</v>
      </c>
      <c r="T184" s="12"/>
      <c r="U184" s="48">
        <v>15809521.639999999</v>
      </c>
      <c r="V184" s="12"/>
      <c r="W184" s="12">
        <v>14747293.27</v>
      </c>
      <c r="X184" s="12"/>
      <c r="Y184" s="48">
        <v>13224189.1</v>
      </c>
      <c r="Z184" s="21"/>
      <c r="AA184" s="12">
        <f>SUM(C184:Z184)</f>
        <v>254767041.13999999</v>
      </c>
    </row>
    <row r="185" spans="1:27" x14ac:dyDescent="0.25">
      <c r="A185" s="15" t="s">
        <v>3</v>
      </c>
      <c r="B185" s="15"/>
      <c r="C185" s="12">
        <v>1364773.11</v>
      </c>
      <c r="D185" s="12"/>
      <c r="E185" s="12">
        <v>2077692.6</v>
      </c>
      <c r="F185" s="12"/>
      <c r="G185" s="12">
        <v>1214026.94</v>
      </c>
      <c r="H185" s="12"/>
      <c r="I185" s="12">
        <v>1907263.5799999998</v>
      </c>
      <c r="J185" s="12"/>
      <c r="K185" s="12">
        <v>2464647.75</v>
      </c>
      <c r="L185" s="12"/>
      <c r="M185" s="12">
        <v>2581891.2799999998</v>
      </c>
      <c r="N185" s="12"/>
      <c r="O185" s="12">
        <v>2505086.3000000003</v>
      </c>
      <c r="P185" s="12"/>
      <c r="Q185" s="48">
        <v>1355665.8499999999</v>
      </c>
      <c r="R185" s="12"/>
      <c r="S185" s="48">
        <v>1343852.2899999998</v>
      </c>
      <c r="T185" s="12"/>
      <c r="U185" s="48">
        <v>1160000.77</v>
      </c>
      <c r="V185" s="12"/>
      <c r="W185" s="12">
        <v>979703.68</v>
      </c>
      <c r="X185" s="12"/>
      <c r="Y185" s="48">
        <v>952435.4</v>
      </c>
      <c r="Z185" s="21"/>
      <c r="AA185" s="12">
        <f t="shared" ref="AA185:AA189" si="17">SUM(C185:Z185)</f>
        <v>19907039.549999997</v>
      </c>
    </row>
    <row r="186" spans="1:27" x14ac:dyDescent="0.25">
      <c r="A186" s="15" t="s">
        <v>4</v>
      </c>
      <c r="B186" s="15"/>
      <c r="C186" s="12">
        <v>383351.13</v>
      </c>
      <c r="D186" s="12"/>
      <c r="E186" s="12">
        <v>833743.02</v>
      </c>
      <c r="F186" s="12"/>
      <c r="G186" s="12">
        <v>772916.86</v>
      </c>
      <c r="H186" s="12"/>
      <c r="I186" s="12">
        <v>738373.47</v>
      </c>
      <c r="J186" s="12"/>
      <c r="K186" s="12">
        <v>888732.52</v>
      </c>
      <c r="L186" s="12"/>
      <c r="M186" s="12">
        <v>725621.51</v>
      </c>
      <c r="N186" s="12"/>
      <c r="O186" s="12">
        <v>658849.73</v>
      </c>
      <c r="P186" s="12"/>
      <c r="Q186" s="48">
        <v>446426.57</v>
      </c>
      <c r="R186" s="12"/>
      <c r="S186" s="48">
        <v>436827.72</v>
      </c>
      <c r="T186" s="12"/>
      <c r="U186" s="48">
        <v>361143.54</v>
      </c>
      <c r="V186" s="12"/>
      <c r="W186" s="12">
        <v>273527.44</v>
      </c>
      <c r="X186" s="12"/>
      <c r="Y186" s="48">
        <v>253935.29</v>
      </c>
      <c r="Z186" s="21"/>
      <c r="AA186" s="12">
        <f t="shared" si="17"/>
        <v>6773448.8000000007</v>
      </c>
    </row>
    <row r="187" spans="1:27" x14ac:dyDescent="0.25">
      <c r="A187" s="15" t="s">
        <v>5</v>
      </c>
      <c r="B187" s="15"/>
      <c r="C187" s="12">
        <v>981421.98</v>
      </c>
      <c r="D187" s="12"/>
      <c r="E187" s="12">
        <v>1243949.58</v>
      </c>
      <c r="F187" s="12"/>
      <c r="G187" s="12">
        <v>441110.08</v>
      </c>
      <c r="H187" s="12"/>
      <c r="I187" s="12">
        <v>1168890.1099999999</v>
      </c>
      <c r="J187" s="12"/>
      <c r="K187" s="12">
        <v>1575915.23</v>
      </c>
      <c r="L187" s="12"/>
      <c r="M187" s="12">
        <v>1856269.77</v>
      </c>
      <c r="N187" s="12"/>
      <c r="O187" s="12">
        <v>1846236.5699999998</v>
      </c>
      <c r="P187" s="12"/>
      <c r="Q187" s="48">
        <v>909239.28</v>
      </c>
      <c r="R187" s="12"/>
      <c r="S187" s="48">
        <v>907024.57000000007</v>
      </c>
      <c r="T187" s="12"/>
      <c r="U187" s="48">
        <v>798857.23</v>
      </c>
      <c r="V187" s="12"/>
      <c r="W187" s="12">
        <v>706176.24000000011</v>
      </c>
      <c r="X187" s="12"/>
      <c r="Y187" s="48">
        <v>698500.11</v>
      </c>
      <c r="Z187" s="21"/>
      <c r="AA187" s="12">
        <f t="shared" si="17"/>
        <v>13133590.75</v>
      </c>
    </row>
    <row r="188" spans="1:27" x14ac:dyDescent="0.25">
      <c r="A188" s="15" t="s">
        <v>6</v>
      </c>
      <c r="B188" s="15"/>
      <c r="C188" s="12">
        <v>333683.47000000003</v>
      </c>
      <c r="D188" s="12"/>
      <c r="E188" s="12">
        <v>422942.86</v>
      </c>
      <c r="F188" s="12"/>
      <c r="G188" s="12">
        <v>149977.43</v>
      </c>
      <c r="H188" s="12"/>
      <c r="I188" s="12">
        <v>397422.64</v>
      </c>
      <c r="J188" s="12"/>
      <c r="K188" s="12">
        <v>535811.17000000004</v>
      </c>
      <c r="L188" s="12"/>
      <c r="M188" s="12">
        <v>631131.72</v>
      </c>
      <c r="N188" s="12"/>
      <c r="O188" s="12">
        <v>627720.43999999994</v>
      </c>
      <c r="P188" s="12"/>
      <c r="Q188" s="48">
        <v>309141.34999999998</v>
      </c>
      <c r="R188" s="12"/>
      <c r="S188" s="48">
        <v>308388.34999999998</v>
      </c>
      <c r="T188" s="12"/>
      <c r="U188" s="48">
        <v>271611.46000000002</v>
      </c>
      <c r="V188" s="12"/>
      <c r="W188" s="12">
        <v>240099.91999999998</v>
      </c>
      <c r="X188" s="12"/>
      <c r="Y188" s="48">
        <v>237490.03999999998</v>
      </c>
      <c r="Z188" s="21"/>
      <c r="AA188" s="12">
        <f t="shared" si="17"/>
        <v>4465420.8500000006</v>
      </c>
    </row>
    <row r="189" spans="1:27" x14ac:dyDescent="0.25">
      <c r="A189" s="17" t="s">
        <v>7</v>
      </c>
      <c r="B189" s="15"/>
      <c r="C189" s="12">
        <v>19628.439999999999</v>
      </c>
      <c r="D189" s="12"/>
      <c r="E189" s="12">
        <v>24878.989999999998</v>
      </c>
      <c r="F189" s="12"/>
      <c r="G189" s="12">
        <v>8822.2000000000007</v>
      </c>
      <c r="H189" s="12"/>
      <c r="I189" s="12">
        <v>23377.8</v>
      </c>
      <c r="J189" s="12"/>
      <c r="K189" s="12">
        <v>31518.3</v>
      </c>
      <c r="L189" s="12"/>
      <c r="M189" s="12">
        <v>37125.4</v>
      </c>
      <c r="N189" s="12"/>
      <c r="O189" s="12">
        <v>36924.729999999996</v>
      </c>
      <c r="P189" s="12"/>
      <c r="Q189" s="48">
        <v>18184.789999999997</v>
      </c>
      <c r="R189" s="12"/>
      <c r="S189" s="48">
        <v>18140.489999999998</v>
      </c>
      <c r="T189" s="12"/>
      <c r="U189" s="48">
        <v>15977.140000000001</v>
      </c>
      <c r="V189" s="12"/>
      <c r="W189" s="12">
        <v>14123.52</v>
      </c>
      <c r="X189" s="12"/>
      <c r="Y189" s="48">
        <v>13970</v>
      </c>
      <c r="Z189" s="21"/>
      <c r="AA189" s="12">
        <f t="shared" si="17"/>
        <v>262671.8</v>
      </c>
    </row>
    <row r="190" spans="1:27" x14ac:dyDescent="0.25">
      <c r="A190" s="43" t="s">
        <v>8</v>
      </c>
      <c r="B190" s="15"/>
      <c r="C190" s="12"/>
      <c r="D190" s="12"/>
      <c r="E190" s="12"/>
      <c r="F190" s="12"/>
      <c r="G190" s="12"/>
      <c r="H190" s="12"/>
      <c r="I190" s="12"/>
      <c r="J190" s="12"/>
      <c r="K190" s="12"/>
      <c r="L190" s="12"/>
      <c r="M190" s="12"/>
      <c r="N190" s="12"/>
      <c r="O190" s="12"/>
      <c r="P190" s="12"/>
      <c r="Q190" s="48"/>
      <c r="R190" s="12"/>
      <c r="S190" s="48"/>
      <c r="T190" s="12"/>
      <c r="U190" s="48"/>
      <c r="V190" s="12"/>
      <c r="W190" s="12"/>
      <c r="X190" s="12"/>
      <c r="Y190" s="48"/>
      <c r="Z190" s="21"/>
      <c r="AA190" s="12"/>
    </row>
    <row r="191" spans="1:27" x14ac:dyDescent="0.25">
      <c r="A191" s="15" t="s">
        <v>2</v>
      </c>
      <c r="B191" s="15"/>
      <c r="C191" s="12">
        <v>128501.8</v>
      </c>
      <c r="D191" s="12"/>
      <c r="E191" s="12">
        <v>673836.12</v>
      </c>
      <c r="F191" s="12"/>
      <c r="G191" s="12">
        <v>923581.69</v>
      </c>
      <c r="H191" s="12"/>
      <c r="I191" s="12">
        <v>763928.7</v>
      </c>
      <c r="J191" s="12"/>
      <c r="K191" s="12">
        <v>835438.74</v>
      </c>
      <c r="L191" s="12"/>
      <c r="M191" s="12">
        <v>283729.75</v>
      </c>
      <c r="N191" s="12"/>
      <c r="O191" s="12">
        <v>707772.14</v>
      </c>
      <c r="P191" s="12"/>
      <c r="Q191" s="48">
        <v>731660.05</v>
      </c>
      <c r="R191" s="12"/>
      <c r="S191" s="48">
        <v>886973.92</v>
      </c>
      <c r="T191" s="12"/>
      <c r="U191" s="48">
        <v>597329.69999999995</v>
      </c>
      <c r="V191" s="12"/>
      <c r="W191" s="12">
        <v>581338.48</v>
      </c>
      <c r="X191" s="12"/>
      <c r="Y191" s="48">
        <v>632380.42000000004</v>
      </c>
      <c r="Z191" s="21"/>
      <c r="AA191" s="12">
        <f>SUM(C191:Z191)</f>
        <v>7746471.5099999998</v>
      </c>
    </row>
    <row r="192" spans="1:27" x14ac:dyDescent="0.25">
      <c r="A192" s="15" t="s">
        <v>5</v>
      </c>
      <c r="B192" s="15"/>
      <c r="C192" s="12">
        <v>16370.27</v>
      </c>
      <c r="D192" s="12"/>
      <c r="E192" s="12">
        <v>77817.740000000005</v>
      </c>
      <c r="F192" s="12"/>
      <c r="G192" s="12">
        <v>192076.23</v>
      </c>
      <c r="H192" s="12"/>
      <c r="I192" s="12">
        <v>83000.639999999999</v>
      </c>
      <c r="J192" s="12"/>
      <c r="K192" s="12">
        <v>36523.07</v>
      </c>
      <c r="L192" s="12"/>
      <c r="M192" s="12">
        <v>16103.92</v>
      </c>
      <c r="N192" s="12"/>
      <c r="O192" s="12">
        <v>77281.87</v>
      </c>
      <c r="P192" s="12"/>
      <c r="Q192" s="48">
        <v>41388.92</v>
      </c>
      <c r="R192" s="12"/>
      <c r="S192" s="48">
        <v>-4223.6099999999997</v>
      </c>
      <c r="T192" s="12"/>
      <c r="U192" s="48">
        <v>78201.53</v>
      </c>
      <c r="V192" s="12"/>
      <c r="W192" s="48">
        <v>15299.06</v>
      </c>
      <c r="X192" s="12"/>
      <c r="Y192" s="48">
        <v>17707.41</v>
      </c>
      <c r="Z192" s="21"/>
      <c r="AA192" s="12">
        <f>SUM(C192:Z192)</f>
        <v>647547.05000000016</v>
      </c>
    </row>
    <row r="193" spans="1:27" x14ac:dyDescent="0.25">
      <c r="A193" s="15" t="s">
        <v>10</v>
      </c>
      <c r="B193" s="15"/>
      <c r="C193" s="12">
        <v>5565.89</v>
      </c>
      <c r="D193" s="12"/>
      <c r="E193" s="12">
        <v>26458.03</v>
      </c>
      <c r="F193" s="12"/>
      <c r="G193" s="12">
        <v>65305.919999999998</v>
      </c>
      <c r="H193" s="12"/>
      <c r="I193" s="12">
        <v>28220.22</v>
      </c>
      <c r="J193" s="12"/>
      <c r="K193" s="12">
        <v>12417.84</v>
      </c>
      <c r="L193" s="12"/>
      <c r="M193" s="12">
        <v>5475.33</v>
      </c>
      <c r="N193" s="12"/>
      <c r="O193" s="12">
        <v>26275.84</v>
      </c>
      <c r="P193" s="12"/>
      <c r="Q193" s="48">
        <v>14072.23</v>
      </c>
      <c r="R193" s="12"/>
      <c r="S193" s="48">
        <v>-1436.03</v>
      </c>
      <c r="T193" s="12"/>
      <c r="U193" s="48">
        <v>26588.52</v>
      </c>
      <c r="V193" s="12"/>
      <c r="W193" s="48">
        <v>5201.68</v>
      </c>
      <c r="X193" s="12"/>
      <c r="Y193" s="48">
        <v>6020.52</v>
      </c>
      <c r="Z193" s="21"/>
      <c r="AA193" s="12">
        <f>SUM(C193:Z193)</f>
        <v>220165.98999999996</v>
      </c>
    </row>
    <row r="194" spans="1:27" x14ac:dyDescent="0.25">
      <c r="A194" s="17" t="s">
        <v>7</v>
      </c>
      <c r="B194" s="15"/>
      <c r="C194" s="12">
        <v>327.41000000000003</v>
      </c>
      <c r="D194" s="12"/>
      <c r="E194" s="12">
        <v>1556.35</v>
      </c>
      <c r="F194" s="12"/>
      <c r="G194" s="12">
        <v>3841.52</v>
      </c>
      <c r="H194" s="12"/>
      <c r="I194" s="12">
        <v>1660.01</v>
      </c>
      <c r="J194" s="12"/>
      <c r="K194" s="12">
        <v>730.46</v>
      </c>
      <c r="L194" s="12"/>
      <c r="M194" s="12">
        <v>322.08</v>
      </c>
      <c r="N194" s="12"/>
      <c r="O194" s="12">
        <v>1545.64</v>
      </c>
      <c r="P194" s="12"/>
      <c r="Q194" s="48">
        <v>827.78</v>
      </c>
      <c r="R194" s="12"/>
      <c r="S194" s="48">
        <v>-84.47</v>
      </c>
      <c r="T194" s="12"/>
      <c r="U194" s="48">
        <v>1564.03</v>
      </c>
      <c r="V194" s="12"/>
      <c r="W194" s="48">
        <v>305.98</v>
      </c>
      <c r="X194" s="12"/>
      <c r="Y194" s="48">
        <v>354.15</v>
      </c>
      <c r="Z194" s="21"/>
      <c r="AA194" s="12">
        <f>SUM(C194:Z194)</f>
        <v>12950.94</v>
      </c>
    </row>
    <row r="195" spans="1:27" x14ac:dyDescent="0.25">
      <c r="A195" s="43" t="s">
        <v>9</v>
      </c>
      <c r="B195" s="15"/>
      <c r="C195" s="12"/>
      <c r="D195" s="12"/>
      <c r="E195" s="12"/>
      <c r="F195" s="12"/>
      <c r="G195" s="12"/>
      <c r="H195" s="12"/>
      <c r="I195" s="12"/>
      <c r="J195" s="12"/>
      <c r="K195" s="12"/>
      <c r="L195" s="12"/>
      <c r="M195" s="12"/>
      <c r="N195" s="12"/>
      <c r="O195" s="12"/>
      <c r="P195" s="12"/>
      <c r="Q195" s="48"/>
      <c r="R195" s="12"/>
      <c r="S195" s="48"/>
      <c r="T195" s="12"/>
      <c r="U195" s="48"/>
      <c r="V195" s="12"/>
      <c r="W195" s="12"/>
      <c r="X195" s="12"/>
      <c r="Y195" s="48"/>
      <c r="Z195" s="21"/>
      <c r="AA195" s="12"/>
    </row>
    <row r="196" spans="1:27" x14ac:dyDescent="0.25">
      <c r="A196" s="15" t="s">
        <v>2</v>
      </c>
      <c r="B196" s="15"/>
      <c r="C196" s="12">
        <v>11944008.33</v>
      </c>
      <c r="D196" s="12"/>
      <c r="E196" s="12">
        <v>22044056.390000001</v>
      </c>
      <c r="F196" s="12"/>
      <c r="G196" s="12">
        <v>24060372.899999999</v>
      </c>
      <c r="H196" s="12"/>
      <c r="I196" s="12">
        <v>28241392.469999999</v>
      </c>
      <c r="J196" s="12"/>
      <c r="K196" s="12">
        <v>28067087.149999999</v>
      </c>
      <c r="L196" s="12"/>
      <c r="M196" s="12">
        <v>28577966.699999999</v>
      </c>
      <c r="N196" s="12"/>
      <c r="O196" s="12">
        <v>26632093.829999998</v>
      </c>
      <c r="P196" s="12"/>
      <c r="Q196" s="48">
        <v>17962233.77</v>
      </c>
      <c r="R196" s="12"/>
      <c r="S196" s="48">
        <v>17521402.68</v>
      </c>
      <c r="T196" s="12"/>
      <c r="U196" s="48">
        <v>15212191.939999999</v>
      </c>
      <c r="V196" s="12"/>
      <c r="W196" s="12">
        <v>14165954.789999999</v>
      </c>
      <c r="X196" s="12"/>
      <c r="Y196" s="48">
        <v>12591808.68</v>
      </c>
      <c r="Z196" s="21"/>
      <c r="AA196" s="12">
        <f t="shared" ref="AA196:AA201" si="18">SUM(C196:Z196)</f>
        <v>247020569.63</v>
      </c>
    </row>
    <row r="197" spans="1:27" x14ac:dyDescent="0.25">
      <c r="A197" s="15" t="s">
        <v>3</v>
      </c>
      <c r="B197" s="15"/>
      <c r="C197" s="12">
        <v>1348402.84</v>
      </c>
      <c r="D197" s="12"/>
      <c r="E197" s="12">
        <v>1999874.86</v>
      </c>
      <c r="F197" s="12"/>
      <c r="G197" s="12">
        <v>1021950.71</v>
      </c>
      <c r="H197" s="12"/>
      <c r="I197" s="12">
        <v>1824262.94</v>
      </c>
      <c r="J197" s="12"/>
      <c r="K197" s="12">
        <v>2428124.6800000002</v>
      </c>
      <c r="L197" s="12"/>
      <c r="M197" s="12">
        <v>2565787.36</v>
      </c>
      <c r="N197" s="12"/>
      <c r="O197" s="12">
        <v>2427804.4300000002</v>
      </c>
      <c r="P197" s="12"/>
      <c r="Q197" s="48">
        <v>1314276.93</v>
      </c>
      <c r="R197" s="12"/>
      <c r="S197" s="48">
        <v>1348075.9</v>
      </c>
      <c r="T197" s="12"/>
      <c r="U197" s="48">
        <v>1081799.24</v>
      </c>
      <c r="V197" s="12"/>
      <c r="W197" s="12">
        <v>964404.62</v>
      </c>
      <c r="X197" s="12"/>
      <c r="Y197" s="48">
        <v>934727.99</v>
      </c>
      <c r="Z197" s="21"/>
      <c r="AA197" s="12">
        <f t="shared" si="18"/>
        <v>19259492.499999996</v>
      </c>
    </row>
    <row r="198" spans="1:27" x14ac:dyDescent="0.25">
      <c r="A198" s="15" t="s">
        <v>4</v>
      </c>
      <c r="B198" s="15"/>
      <c r="C198" s="12">
        <v>383351.13</v>
      </c>
      <c r="D198" s="12"/>
      <c r="E198" s="12">
        <v>833743.02</v>
      </c>
      <c r="F198" s="12"/>
      <c r="G198" s="12">
        <v>772916.86</v>
      </c>
      <c r="H198" s="12"/>
      <c r="I198" s="12">
        <v>738373.47</v>
      </c>
      <c r="J198" s="12"/>
      <c r="K198" s="12">
        <v>888732.52</v>
      </c>
      <c r="L198" s="12"/>
      <c r="M198" s="12">
        <v>725621.51</v>
      </c>
      <c r="N198" s="12"/>
      <c r="O198" s="12">
        <v>658849.73</v>
      </c>
      <c r="P198" s="12"/>
      <c r="Q198" s="48">
        <v>446426.57</v>
      </c>
      <c r="R198" s="12"/>
      <c r="S198" s="48">
        <v>436827.72</v>
      </c>
      <c r="T198" s="12"/>
      <c r="U198" s="48">
        <v>361143.54</v>
      </c>
      <c r="V198" s="12"/>
      <c r="W198" s="12">
        <v>273527.44</v>
      </c>
      <c r="X198" s="12"/>
      <c r="Y198" s="48">
        <v>253935.29</v>
      </c>
      <c r="Z198" s="21"/>
      <c r="AA198" s="12">
        <f t="shared" si="18"/>
        <v>6773448.8000000007</v>
      </c>
    </row>
    <row r="199" spans="1:27" x14ac:dyDescent="0.25">
      <c r="A199" s="15" t="s">
        <v>5</v>
      </c>
      <c r="B199" s="15"/>
      <c r="C199" s="12">
        <v>965051.71</v>
      </c>
      <c r="D199" s="12"/>
      <c r="E199" s="12">
        <v>1166131.8400000001</v>
      </c>
      <c r="F199" s="12"/>
      <c r="G199" s="12">
        <v>249033.85</v>
      </c>
      <c r="H199" s="12"/>
      <c r="I199" s="12">
        <v>1085889.47</v>
      </c>
      <c r="J199" s="12"/>
      <c r="K199" s="12">
        <v>1539392.16</v>
      </c>
      <c r="L199" s="12"/>
      <c r="M199" s="12">
        <v>1840165.85</v>
      </c>
      <c r="N199" s="12"/>
      <c r="O199" s="12">
        <v>1768954.7</v>
      </c>
      <c r="P199" s="12"/>
      <c r="Q199" s="48">
        <v>867850.36</v>
      </c>
      <c r="R199" s="12"/>
      <c r="S199" s="48">
        <v>911248.18</v>
      </c>
      <c r="T199" s="12"/>
      <c r="U199" s="48">
        <v>720655.7</v>
      </c>
      <c r="V199" s="12"/>
      <c r="W199" s="12">
        <v>690877.18</v>
      </c>
      <c r="X199" s="12"/>
      <c r="Y199" s="48">
        <v>680792.7</v>
      </c>
      <c r="Z199" s="21"/>
      <c r="AA199" s="12">
        <f t="shared" si="18"/>
        <v>12486043.699999997</v>
      </c>
    </row>
    <row r="200" spans="1:27" x14ac:dyDescent="0.25">
      <c r="A200" s="15" t="s">
        <v>10</v>
      </c>
      <c r="B200" s="15"/>
      <c r="C200" s="12">
        <v>328117.58</v>
      </c>
      <c r="D200" s="12"/>
      <c r="E200" s="12">
        <v>396484.83</v>
      </c>
      <c r="F200" s="12"/>
      <c r="G200" s="12">
        <v>84671.51</v>
      </c>
      <c r="H200" s="12"/>
      <c r="I200" s="12">
        <v>369202.42</v>
      </c>
      <c r="J200" s="12"/>
      <c r="K200" s="12">
        <v>523393.33</v>
      </c>
      <c r="L200" s="12"/>
      <c r="M200" s="12">
        <v>625656.39</v>
      </c>
      <c r="N200" s="12"/>
      <c r="O200" s="12">
        <v>601444.6</v>
      </c>
      <c r="P200" s="12"/>
      <c r="Q200" s="48">
        <v>295069.12</v>
      </c>
      <c r="R200" s="12"/>
      <c r="S200" s="48">
        <v>309824.38</v>
      </c>
      <c r="T200" s="12"/>
      <c r="U200" s="48">
        <v>245022.94</v>
      </c>
      <c r="V200" s="12"/>
      <c r="W200" s="12">
        <v>234898.24</v>
      </c>
      <c r="X200" s="12"/>
      <c r="Y200" s="48">
        <v>231469.52</v>
      </c>
      <c r="Z200" s="21"/>
      <c r="AA200" s="12">
        <f t="shared" si="18"/>
        <v>4245254.8599999994</v>
      </c>
    </row>
    <row r="201" spans="1:27" x14ac:dyDescent="0.25">
      <c r="A201" s="17" t="s">
        <v>7</v>
      </c>
      <c r="B201" s="15"/>
      <c r="C201" s="12">
        <v>19301.03</v>
      </c>
      <c r="D201" s="12"/>
      <c r="E201" s="12">
        <v>23322.639999999999</v>
      </c>
      <c r="F201" s="12"/>
      <c r="G201" s="12">
        <v>4980.68</v>
      </c>
      <c r="H201" s="12"/>
      <c r="I201" s="12">
        <v>21717.79</v>
      </c>
      <c r="J201" s="12"/>
      <c r="K201" s="12">
        <v>30787.84</v>
      </c>
      <c r="L201" s="12"/>
      <c r="M201" s="12">
        <v>36803.32</v>
      </c>
      <c r="N201" s="12"/>
      <c r="O201" s="12">
        <v>35379.089999999997</v>
      </c>
      <c r="P201" s="12"/>
      <c r="Q201" s="48">
        <v>17357.009999999998</v>
      </c>
      <c r="R201" s="12"/>
      <c r="S201" s="48">
        <v>18224.96</v>
      </c>
      <c r="T201" s="12"/>
      <c r="U201" s="48">
        <v>14413.11</v>
      </c>
      <c r="V201" s="12"/>
      <c r="W201" s="12">
        <v>13817.54</v>
      </c>
      <c r="X201" s="12"/>
      <c r="Y201" s="48">
        <v>13615.85</v>
      </c>
      <c r="Z201" s="21"/>
      <c r="AA201" s="12">
        <f t="shared" si="18"/>
        <v>249720.86</v>
      </c>
    </row>
    <row r="202" spans="1:27" x14ac:dyDescent="0.25">
      <c r="A202" s="17"/>
      <c r="B202" s="15"/>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21"/>
      <c r="AA202" s="12"/>
    </row>
    <row r="203" spans="1:27" x14ac:dyDescent="0.25">
      <c r="A203" s="17"/>
      <c r="B203" s="15"/>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21"/>
      <c r="AA203" s="12"/>
    </row>
    <row r="204" spans="1:27" x14ac:dyDescent="0.25">
      <c r="A204" s="11" t="s">
        <v>20</v>
      </c>
      <c r="B204" s="15"/>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21"/>
      <c r="AA204" s="12"/>
    </row>
    <row r="205" spans="1:27" x14ac:dyDescent="0.25">
      <c r="A205" s="43" t="s">
        <v>1</v>
      </c>
      <c r="B205" s="15"/>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21"/>
      <c r="AA205" s="12"/>
    </row>
    <row r="206" spans="1:27" x14ac:dyDescent="0.25">
      <c r="A206" s="15" t="s">
        <v>2</v>
      </c>
      <c r="B206" s="15"/>
      <c r="C206" s="12">
        <v>2918684.13</v>
      </c>
      <c r="D206" s="12"/>
      <c r="E206" s="12">
        <v>6132232.3799999999</v>
      </c>
      <c r="F206" s="12"/>
      <c r="G206" s="12">
        <v>9351967.0099999998</v>
      </c>
      <c r="H206" s="12"/>
      <c r="I206" s="12">
        <v>11758422.319999998</v>
      </c>
      <c r="J206" s="12"/>
      <c r="K206" s="12">
        <v>9991515.5700000003</v>
      </c>
      <c r="L206" s="12"/>
      <c r="M206" s="12">
        <v>9608964.75</v>
      </c>
      <c r="N206" s="12"/>
      <c r="O206" s="12">
        <v>11889855.880000001</v>
      </c>
      <c r="P206" s="12"/>
      <c r="Q206" s="12">
        <v>9186192.9499999993</v>
      </c>
      <c r="R206" s="12"/>
      <c r="S206" s="48">
        <v>12245019.32</v>
      </c>
      <c r="T206" s="12"/>
      <c r="U206" s="12">
        <v>10906437.16</v>
      </c>
      <c r="V206" s="12"/>
      <c r="W206" s="12">
        <v>6556344.2199999997</v>
      </c>
      <c r="X206" s="12"/>
      <c r="Y206" s="48">
        <v>5711021.7800000003</v>
      </c>
      <c r="Z206" s="21"/>
      <c r="AA206" s="12">
        <f>SUM(C206:Z206)</f>
        <v>106256657.47</v>
      </c>
    </row>
    <row r="207" spans="1:27" x14ac:dyDescent="0.25">
      <c r="A207" s="15" t="s">
        <v>3</v>
      </c>
      <c r="B207" s="15"/>
      <c r="C207" s="12">
        <v>743186.12</v>
      </c>
      <c r="D207" s="12"/>
      <c r="E207" s="12">
        <v>1002505.76</v>
      </c>
      <c r="F207" s="12"/>
      <c r="G207" s="12">
        <v>1475169.8399999999</v>
      </c>
      <c r="H207" s="12"/>
      <c r="I207" s="12">
        <v>2147554.59</v>
      </c>
      <c r="J207" s="12"/>
      <c r="K207" s="12">
        <v>1602556.77</v>
      </c>
      <c r="L207" s="12"/>
      <c r="M207" s="12">
        <v>799228.65</v>
      </c>
      <c r="N207" s="12"/>
      <c r="O207" s="12">
        <v>662428.44000000006</v>
      </c>
      <c r="P207" s="12"/>
      <c r="Q207" s="12">
        <v>636976.19999999995</v>
      </c>
      <c r="R207" s="12"/>
      <c r="S207" s="48">
        <v>708130.65</v>
      </c>
      <c r="T207" s="12"/>
      <c r="U207" s="12">
        <v>638873.14</v>
      </c>
      <c r="V207" s="12"/>
      <c r="W207" s="12">
        <v>473744.77</v>
      </c>
      <c r="X207" s="12"/>
      <c r="Y207" s="48">
        <v>521684.18000000005</v>
      </c>
      <c r="Z207" s="21"/>
      <c r="AA207" s="12">
        <f t="shared" ref="AA207:AA211" si="19">SUM(C207:Z207)</f>
        <v>11412039.109999999</v>
      </c>
    </row>
    <row r="208" spans="1:27" x14ac:dyDescent="0.25">
      <c r="A208" s="15" t="s">
        <v>4</v>
      </c>
      <c r="B208" s="15"/>
      <c r="C208" s="12">
        <v>502352.29</v>
      </c>
      <c r="D208" s="12"/>
      <c r="E208" s="12">
        <v>767162.8</v>
      </c>
      <c r="F208" s="12"/>
      <c r="G208" s="12">
        <v>1466078.86</v>
      </c>
      <c r="H208" s="12"/>
      <c r="I208" s="12">
        <v>1756067.71</v>
      </c>
      <c r="J208" s="12"/>
      <c r="K208" s="12">
        <v>996598.72</v>
      </c>
      <c r="L208" s="12"/>
      <c r="M208" s="12">
        <v>756715.4</v>
      </c>
      <c r="N208" s="12"/>
      <c r="O208" s="12">
        <v>225245.67</v>
      </c>
      <c r="P208" s="12"/>
      <c r="Q208" s="12">
        <v>310101.94</v>
      </c>
      <c r="R208" s="12"/>
      <c r="S208" s="48">
        <v>347730.78</v>
      </c>
      <c r="T208" s="12"/>
      <c r="U208" s="12">
        <v>327937.01</v>
      </c>
      <c r="V208" s="12"/>
      <c r="W208" s="12">
        <v>296083.45</v>
      </c>
      <c r="X208" s="12"/>
      <c r="Y208" s="48">
        <v>238329.11</v>
      </c>
      <c r="Z208" s="21"/>
      <c r="AA208" s="12">
        <f t="shared" si="19"/>
        <v>7990403.7400000012</v>
      </c>
    </row>
    <row r="209" spans="1:27" x14ac:dyDescent="0.25">
      <c r="A209" s="15" t="s">
        <v>5</v>
      </c>
      <c r="B209" s="15"/>
      <c r="C209" s="12">
        <v>240833.83000000002</v>
      </c>
      <c r="D209" s="12"/>
      <c r="E209" s="12">
        <v>235342.96</v>
      </c>
      <c r="F209" s="12"/>
      <c r="G209" s="12">
        <v>9090.9800000000105</v>
      </c>
      <c r="H209" s="12"/>
      <c r="I209" s="12">
        <v>391486.88</v>
      </c>
      <c r="J209" s="12"/>
      <c r="K209" s="12">
        <v>605958.05000000005</v>
      </c>
      <c r="L209" s="12"/>
      <c r="M209" s="12">
        <v>42513.249999999993</v>
      </c>
      <c r="N209" s="12"/>
      <c r="O209" s="12">
        <v>437182.77</v>
      </c>
      <c r="P209" s="12"/>
      <c r="Q209" s="12">
        <v>326874.26</v>
      </c>
      <c r="R209" s="12"/>
      <c r="S209" s="48">
        <v>360399.87</v>
      </c>
      <c r="T209" s="12"/>
      <c r="U209" s="12">
        <v>310936.13</v>
      </c>
      <c r="V209" s="12"/>
      <c r="W209" s="12">
        <v>177661.32</v>
      </c>
      <c r="X209" s="12"/>
      <c r="Y209" s="48">
        <v>283355.07</v>
      </c>
      <c r="Z209" s="21"/>
      <c r="AA209" s="12">
        <f t="shared" si="19"/>
        <v>3421635.37</v>
      </c>
    </row>
    <row r="210" spans="1:27" x14ac:dyDescent="0.25">
      <c r="A210" s="15" t="s">
        <v>6</v>
      </c>
      <c r="B210" s="15"/>
      <c r="C210" s="12">
        <v>81883.5</v>
      </c>
      <c r="D210" s="12"/>
      <c r="E210" s="12">
        <v>80016.61</v>
      </c>
      <c r="F210" s="12"/>
      <c r="G210" s="12">
        <v>3090.9300000000076</v>
      </c>
      <c r="H210" s="12"/>
      <c r="I210" s="12">
        <v>133105.53999999998</v>
      </c>
      <c r="J210" s="12"/>
      <c r="K210" s="12">
        <v>206025.74</v>
      </c>
      <c r="L210" s="12"/>
      <c r="M210" s="12">
        <v>14454.51</v>
      </c>
      <c r="N210" s="12"/>
      <c r="O210" s="12">
        <v>148642.15</v>
      </c>
      <c r="P210" s="12"/>
      <c r="Q210" s="12">
        <v>111137.25</v>
      </c>
      <c r="R210" s="12"/>
      <c r="S210" s="48">
        <v>122535.95</v>
      </c>
      <c r="T210" s="12"/>
      <c r="U210" s="12">
        <v>105718.28</v>
      </c>
      <c r="V210" s="12"/>
      <c r="W210" s="12">
        <v>60404.850000000006</v>
      </c>
      <c r="X210" s="12"/>
      <c r="Y210" s="48">
        <v>96340.72</v>
      </c>
      <c r="Z210" s="21"/>
      <c r="AA210" s="12">
        <f t="shared" si="19"/>
        <v>1163356.03</v>
      </c>
    </row>
    <row r="211" spans="1:27" x14ac:dyDescent="0.25">
      <c r="A211" s="17" t="s">
        <v>7</v>
      </c>
      <c r="B211" s="15"/>
      <c r="C211" s="12">
        <v>4816.67</v>
      </c>
      <c r="D211" s="12"/>
      <c r="E211" s="12">
        <v>4706.8599999999997</v>
      </c>
      <c r="F211" s="12"/>
      <c r="G211" s="12">
        <v>181.82000000000016</v>
      </c>
      <c r="H211" s="12"/>
      <c r="I211" s="12">
        <v>7829.74</v>
      </c>
      <c r="J211" s="12"/>
      <c r="K211" s="12">
        <v>12119.16</v>
      </c>
      <c r="L211" s="12"/>
      <c r="M211" s="12">
        <v>850.27</v>
      </c>
      <c r="N211" s="12"/>
      <c r="O211" s="12">
        <v>8743.66</v>
      </c>
      <c r="P211" s="12"/>
      <c r="Q211" s="12">
        <v>6537.48</v>
      </c>
      <c r="R211" s="12"/>
      <c r="S211" s="48">
        <v>7208</v>
      </c>
      <c r="T211" s="12"/>
      <c r="U211" s="12">
        <v>6218.73</v>
      </c>
      <c r="V211" s="12"/>
      <c r="W211" s="12">
        <v>3553.2200000000003</v>
      </c>
      <c r="X211" s="12"/>
      <c r="Y211" s="48">
        <v>5667.1</v>
      </c>
      <c r="Z211" s="21"/>
      <c r="AA211" s="12">
        <f t="shared" si="19"/>
        <v>68432.709999999992</v>
      </c>
    </row>
    <row r="212" spans="1:27" x14ac:dyDescent="0.25">
      <c r="A212" s="43" t="s">
        <v>8</v>
      </c>
      <c r="B212" s="15"/>
      <c r="C212" s="12"/>
      <c r="D212" s="12"/>
      <c r="E212" s="12"/>
      <c r="F212" s="12"/>
      <c r="G212" s="12"/>
      <c r="H212" s="12"/>
      <c r="I212" s="12"/>
      <c r="J212" s="12"/>
      <c r="K212" s="12"/>
      <c r="L212" s="12"/>
      <c r="M212" s="12"/>
      <c r="N212" s="12"/>
      <c r="O212" s="12"/>
      <c r="P212" s="12"/>
      <c r="Q212" s="12"/>
      <c r="R212" s="12"/>
      <c r="S212" s="48"/>
      <c r="T212" s="12"/>
      <c r="U212" s="12"/>
      <c r="V212" s="12"/>
      <c r="W212" s="12"/>
      <c r="X212" s="12"/>
      <c r="Y212" s="48"/>
      <c r="Z212" s="21"/>
      <c r="AA212" s="12"/>
    </row>
    <row r="213" spans="1:27" x14ac:dyDescent="0.25">
      <c r="A213" s="15" t="s">
        <v>2</v>
      </c>
      <c r="B213" s="15"/>
      <c r="C213" s="12">
        <v>316570.49</v>
      </c>
      <c r="D213" s="12"/>
      <c r="E213" s="12">
        <v>1325652.33</v>
      </c>
      <c r="F213" s="12"/>
      <c r="G213" s="12">
        <v>1733766.85</v>
      </c>
      <c r="H213" s="12"/>
      <c r="I213" s="12">
        <v>1902283.78</v>
      </c>
      <c r="J213" s="12"/>
      <c r="K213" s="12">
        <v>1810066.75</v>
      </c>
      <c r="L213" s="12"/>
      <c r="M213" s="12">
        <v>670442.54</v>
      </c>
      <c r="N213" s="12"/>
      <c r="O213" s="12">
        <v>1874908.82</v>
      </c>
      <c r="P213" s="12"/>
      <c r="Q213" s="12">
        <v>1710407.92</v>
      </c>
      <c r="R213" s="12"/>
      <c r="S213" s="48">
        <v>1999619.71</v>
      </c>
      <c r="T213" s="12"/>
      <c r="U213" s="12">
        <v>3748859.48</v>
      </c>
      <c r="V213" s="12"/>
      <c r="W213" s="12">
        <v>1011935.85</v>
      </c>
      <c r="X213" s="12"/>
      <c r="Y213" s="48">
        <v>967002.09</v>
      </c>
      <c r="Z213" s="21"/>
      <c r="AA213" s="12">
        <f>SUM(C213:Z213)</f>
        <v>19071516.610000003</v>
      </c>
    </row>
    <row r="214" spans="1:27" x14ac:dyDescent="0.25">
      <c r="A214" s="15" t="s">
        <v>5</v>
      </c>
      <c r="B214" s="15"/>
      <c r="C214" s="12">
        <v>88118.17</v>
      </c>
      <c r="D214" s="12"/>
      <c r="E214" s="12">
        <v>79291.839999999997</v>
      </c>
      <c r="F214" s="12"/>
      <c r="G214" s="12">
        <v>198689.91</v>
      </c>
      <c r="H214" s="12"/>
      <c r="I214" s="12">
        <v>290029.12</v>
      </c>
      <c r="J214" s="12"/>
      <c r="K214" s="12">
        <v>411164.61</v>
      </c>
      <c r="L214" s="12"/>
      <c r="M214" s="48">
        <v>-43687.15</v>
      </c>
      <c r="N214" s="12"/>
      <c r="O214" s="12">
        <v>59412.9</v>
      </c>
      <c r="P214" s="12"/>
      <c r="Q214" s="12">
        <v>220443.55</v>
      </c>
      <c r="R214" s="12"/>
      <c r="S214" s="48">
        <v>87773.3</v>
      </c>
      <c r="T214" s="12"/>
      <c r="U214" s="12">
        <v>202278.27</v>
      </c>
      <c r="V214" s="12"/>
      <c r="W214" s="12">
        <v>83574.64</v>
      </c>
      <c r="X214" s="12"/>
      <c r="Y214" s="48">
        <v>144835.72</v>
      </c>
      <c r="Z214" s="21"/>
      <c r="AA214" s="12">
        <f>SUM(C214:Z214)</f>
        <v>1821924.88</v>
      </c>
    </row>
    <row r="215" spans="1:27" x14ac:dyDescent="0.25">
      <c r="A215" s="15" t="s">
        <v>10</v>
      </c>
      <c r="B215" s="15"/>
      <c r="C215" s="12">
        <v>29960.18</v>
      </c>
      <c r="D215" s="12"/>
      <c r="E215" s="12">
        <v>26959.23</v>
      </c>
      <c r="F215" s="12"/>
      <c r="G215" s="12">
        <v>67554.570000000007</v>
      </c>
      <c r="H215" s="12"/>
      <c r="I215" s="12">
        <v>98609.9</v>
      </c>
      <c r="J215" s="12"/>
      <c r="K215" s="12">
        <v>139795.97</v>
      </c>
      <c r="L215" s="12"/>
      <c r="M215" s="48">
        <v>-14853.63</v>
      </c>
      <c r="N215" s="12"/>
      <c r="O215" s="12">
        <v>20200.39</v>
      </c>
      <c r="P215" s="12"/>
      <c r="Q215" s="12">
        <v>74950.81</v>
      </c>
      <c r="R215" s="12"/>
      <c r="S215" s="48">
        <v>29842.92</v>
      </c>
      <c r="T215" s="12"/>
      <c r="U215" s="12">
        <v>68774.61</v>
      </c>
      <c r="V215" s="12"/>
      <c r="W215" s="12">
        <v>28415.38</v>
      </c>
      <c r="X215" s="12"/>
      <c r="Y215" s="48">
        <v>49244.14</v>
      </c>
      <c r="Z215" s="21"/>
      <c r="AA215" s="12">
        <f>SUM(C215:Z215)</f>
        <v>619454.47</v>
      </c>
    </row>
    <row r="216" spans="1:27" x14ac:dyDescent="0.25">
      <c r="A216" s="17" t="s">
        <v>7</v>
      </c>
      <c r="B216" s="15"/>
      <c r="C216" s="12">
        <v>1762.36</v>
      </c>
      <c r="D216" s="12"/>
      <c r="E216" s="12">
        <v>1585.84</v>
      </c>
      <c r="F216" s="12"/>
      <c r="G216" s="12">
        <v>3973.8</v>
      </c>
      <c r="H216" s="12"/>
      <c r="I216" s="12">
        <v>5800.58</v>
      </c>
      <c r="J216" s="12"/>
      <c r="K216" s="12">
        <v>8223.2900000000009</v>
      </c>
      <c r="L216" s="12"/>
      <c r="M216" s="48">
        <v>-873.74</v>
      </c>
      <c r="N216" s="12"/>
      <c r="O216" s="12">
        <v>1188.26</v>
      </c>
      <c r="P216" s="12"/>
      <c r="Q216" s="12">
        <v>4408.87</v>
      </c>
      <c r="R216" s="12"/>
      <c r="S216" s="48">
        <v>1755.47</v>
      </c>
      <c r="T216" s="12"/>
      <c r="U216" s="12">
        <v>4045.57</v>
      </c>
      <c r="V216" s="12"/>
      <c r="W216" s="12">
        <v>1671.49</v>
      </c>
      <c r="X216" s="12"/>
      <c r="Y216" s="48">
        <v>2896.71</v>
      </c>
      <c r="Z216" s="21"/>
      <c r="AA216" s="12">
        <f>SUM(C216:Z216)</f>
        <v>36438.5</v>
      </c>
    </row>
    <row r="217" spans="1:27" x14ac:dyDescent="0.25">
      <c r="A217" s="43" t="s">
        <v>9</v>
      </c>
      <c r="B217" s="15"/>
      <c r="C217" s="12"/>
      <c r="D217" s="12"/>
      <c r="E217" s="12"/>
      <c r="F217" s="12"/>
      <c r="G217" s="12"/>
      <c r="H217" s="12"/>
      <c r="I217" s="12"/>
      <c r="J217" s="12"/>
      <c r="K217" s="12"/>
      <c r="L217" s="12"/>
      <c r="M217" s="12"/>
      <c r="N217" s="12"/>
      <c r="O217" s="12"/>
      <c r="P217" s="12"/>
      <c r="Q217" s="12"/>
      <c r="R217" s="12"/>
      <c r="S217" s="48"/>
      <c r="T217" s="12"/>
      <c r="U217" s="12"/>
      <c r="V217" s="12"/>
      <c r="W217" s="12"/>
      <c r="X217" s="12"/>
      <c r="Y217" s="48"/>
      <c r="Z217" s="21"/>
      <c r="AA217" s="12"/>
    </row>
    <row r="218" spans="1:27" x14ac:dyDescent="0.25">
      <c r="A218" s="15" t="s">
        <v>2</v>
      </c>
      <c r="B218" s="15"/>
      <c r="C218" s="12">
        <v>2602113.64</v>
      </c>
      <c r="D218" s="12"/>
      <c r="E218" s="12">
        <v>4806580.05</v>
      </c>
      <c r="F218" s="12"/>
      <c r="G218" s="48">
        <v>7618200.1600000001</v>
      </c>
      <c r="H218" s="12"/>
      <c r="I218" s="12">
        <v>9856138.5399999991</v>
      </c>
      <c r="J218" s="12"/>
      <c r="K218" s="12">
        <v>8181448.8200000003</v>
      </c>
      <c r="L218" s="12"/>
      <c r="M218" s="12">
        <v>8938522.2100000009</v>
      </c>
      <c r="N218" s="12"/>
      <c r="O218" s="12">
        <v>10014947.060000001</v>
      </c>
      <c r="P218" s="12"/>
      <c r="Q218" s="12">
        <v>7475785.0300000003</v>
      </c>
      <c r="R218" s="12"/>
      <c r="S218" s="48">
        <v>10245399.609999999</v>
      </c>
      <c r="T218" s="12"/>
      <c r="U218" s="12">
        <v>7157577.6799999997</v>
      </c>
      <c r="V218" s="12"/>
      <c r="W218" s="12">
        <v>5544408.3700000001</v>
      </c>
      <c r="X218" s="12"/>
      <c r="Y218" s="48">
        <v>4744019.6900000004</v>
      </c>
      <c r="Z218" s="21"/>
      <c r="AA218" s="12">
        <f t="shared" ref="AA218:AA223" si="20">SUM(C218:Z218)</f>
        <v>87185140.860000014</v>
      </c>
    </row>
    <row r="219" spans="1:27" x14ac:dyDescent="0.25">
      <c r="A219" s="15" t="s">
        <v>3</v>
      </c>
      <c r="B219" s="15"/>
      <c r="C219" s="12">
        <v>655067.94999999995</v>
      </c>
      <c r="D219" s="12"/>
      <c r="E219" s="12">
        <v>923213.92</v>
      </c>
      <c r="F219" s="12"/>
      <c r="G219" s="48">
        <v>1276479.93</v>
      </c>
      <c r="H219" s="12"/>
      <c r="I219" s="12">
        <v>1857525.47</v>
      </c>
      <c r="J219" s="12"/>
      <c r="K219" s="12">
        <v>1191392.1599999999</v>
      </c>
      <c r="L219" s="12"/>
      <c r="M219" s="12">
        <v>842915.8</v>
      </c>
      <c r="N219" s="12"/>
      <c r="O219" s="12">
        <v>603015.54</v>
      </c>
      <c r="P219" s="12"/>
      <c r="Q219" s="12">
        <v>416532.65</v>
      </c>
      <c r="R219" s="12"/>
      <c r="S219" s="48">
        <v>620357.35</v>
      </c>
      <c r="T219" s="12"/>
      <c r="U219" s="12">
        <v>436594.87</v>
      </c>
      <c r="V219" s="12"/>
      <c r="W219" s="12">
        <v>390170.13</v>
      </c>
      <c r="X219" s="12"/>
      <c r="Y219" s="48">
        <v>376848.46</v>
      </c>
      <c r="Z219" s="21"/>
      <c r="AA219" s="12">
        <f t="shared" si="20"/>
        <v>9590114.2300000004</v>
      </c>
    </row>
    <row r="220" spans="1:27" x14ac:dyDescent="0.25">
      <c r="A220" s="15" t="s">
        <v>4</v>
      </c>
      <c r="B220" s="15"/>
      <c r="C220" s="12">
        <v>502352.29</v>
      </c>
      <c r="D220" s="12"/>
      <c r="E220" s="12">
        <v>767162.8</v>
      </c>
      <c r="F220" s="12"/>
      <c r="G220" s="48">
        <v>1466078.86</v>
      </c>
      <c r="H220" s="12"/>
      <c r="I220" s="12">
        <v>1756067.71</v>
      </c>
      <c r="J220" s="12"/>
      <c r="K220" s="12">
        <v>996598.72</v>
      </c>
      <c r="L220" s="12"/>
      <c r="M220" s="12">
        <v>756715.4</v>
      </c>
      <c r="N220" s="12"/>
      <c r="O220" s="12">
        <v>225245.67</v>
      </c>
      <c r="P220" s="12"/>
      <c r="Q220" s="12">
        <v>310101.94</v>
      </c>
      <c r="R220" s="12"/>
      <c r="S220" s="48">
        <v>347730.78</v>
      </c>
      <c r="T220" s="12"/>
      <c r="U220" s="12">
        <v>327937.01</v>
      </c>
      <c r="V220" s="12"/>
      <c r="W220" s="12">
        <v>296083.45</v>
      </c>
      <c r="X220" s="12"/>
      <c r="Y220" s="48">
        <v>238329.11</v>
      </c>
      <c r="Z220" s="21"/>
      <c r="AA220" s="12">
        <f t="shared" si="20"/>
        <v>7990403.7400000012</v>
      </c>
    </row>
    <row r="221" spans="1:27" x14ac:dyDescent="0.25">
      <c r="A221" s="15" t="s">
        <v>5</v>
      </c>
      <c r="B221" s="15"/>
      <c r="C221" s="12">
        <v>152715.66</v>
      </c>
      <c r="D221" s="12"/>
      <c r="E221" s="12">
        <v>156051.12</v>
      </c>
      <c r="F221" s="12"/>
      <c r="G221" s="48">
        <v>-189598.93</v>
      </c>
      <c r="H221" s="12"/>
      <c r="I221" s="12">
        <v>101457.76</v>
      </c>
      <c r="J221" s="12"/>
      <c r="K221" s="48">
        <v>194793.44</v>
      </c>
      <c r="L221" s="12"/>
      <c r="M221" s="48">
        <v>86200.4</v>
      </c>
      <c r="N221" s="12"/>
      <c r="O221" s="12">
        <v>377769.87</v>
      </c>
      <c r="P221" s="12"/>
      <c r="Q221" s="12">
        <v>106430.71</v>
      </c>
      <c r="R221" s="12"/>
      <c r="S221" s="48">
        <v>272626.57</v>
      </c>
      <c r="T221" s="12"/>
      <c r="U221" s="12">
        <v>108657.86</v>
      </c>
      <c r="V221" s="12"/>
      <c r="W221" s="12">
        <v>94086.68</v>
      </c>
      <c r="X221" s="12"/>
      <c r="Y221" s="48">
        <v>138519.35</v>
      </c>
      <c r="Z221" s="21"/>
      <c r="AA221" s="12">
        <f t="shared" si="20"/>
        <v>1599710.4900000002</v>
      </c>
    </row>
    <row r="222" spans="1:27" x14ac:dyDescent="0.25">
      <c r="A222" s="15" t="s">
        <v>10</v>
      </c>
      <c r="B222" s="15"/>
      <c r="C222" s="12">
        <v>51923.32</v>
      </c>
      <c r="D222" s="12"/>
      <c r="E222" s="12">
        <v>53057.38</v>
      </c>
      <c r="F222" s="12"/>
      <c r="G222" s="48">
        <v>-64463.64</v>
      </c>
      <c r="H222" s="12"/>
      <c r="I222" s="12">
        <v>34495.64</v>
      </c>
      <c r="J222" s="12"/>
      <c r="K222" s="48">
        <v>66229.77</v>
      </c>
      <c r="L222" s="12"/>
      <c r="M222" s="48">
        <v>29308.14</v>
      </c>
      <c r="N222" s="12"/>
      <c r="O222" s="12">
        <v>128441.76</v>
      </c>
      <c r="P222" s="12"/>
      <c r="Q222" s="12">
        <v>36186.44</v>
      </c>
      <c r="R222" s="12"/>
      <c r="S222" s="48">
        <v>92693.03</v>
      </c>
      <c r="T222" s="12"/>
      <c r="U222" s="12">
        <v>36943.67</v>
      </c>
      <c r="V222" s="12"/>
      <c r="W222" s="12">
        <v>31989.47</v>
      </c>
      <c r="X222" s="12"/>
      <c r="Y222" s="48">
        <v>47096.58</v>
      </c>
      <c r="Z222" s="21"/>
      <c r="AA222" s="12">
        <f t="shared" si="20"/>
        <v>543901.55999999994</v>
      </c>
    </row>
    <row r="223" spans="1:27" x14ac:dyDescent="0.25">
      <c r="A223" s="17" t="s">
        <v>7</v>
      </c>
      <c r="B223" s="15"/>
      <c r="C223" s="12">
        <v>3054.31</v>
      </c>
      <c r="D223" s="12"/>
      <c r="E223" s="12">
        <v>3121.02</v>
      </c>
      <c r="F223" s="12"/>
      <c r="G223" s="48">
        <v>-3791.98</v>
      </c>
      <c r="H223" s="12"/>
      <c r="I223" s="12">
        <v>2029.16</v>
      </c>
      <c r="J223" s="12"/>
      <c r="K223" s="48">
        <v>3895.87</v>
      </c>
      <c r="L223" s="12"/>
      <c r="M223" s="48">
        <v>1724.01</v>
      </c>
      <c r="N223" s="12"/>
      <c r="O223" s="12">
        <v>7555.4</v>
      </c>
      <c r="P223" s="12"/>
      <c r="Q223" s="12">
        <v>2128.61</v>
      </c>
      <c r="R223" s="12"/>
      <c r="S223" s="48">
        <v>5452.53</v>
      </c>
      <c r="T223" s="12"/>
      <c r="U223" s="12">
        <v>2173.16</v>
      </c>
      <c r="V223" s="12"/>
      <c r="W223" s="12">
        <v>1881.73</v>
      </c>
      <c r="X223" s="12"/>
      <c r="Y223" s="48">
        <v>2770.39</v>
      </c>
      <c r="Z223" s="21"/>
      <c r="AA223" s="12">
        <f t="shared" si="20"/>
        <v>31994.21</v>
      </c>
    </row>
    <row r="224" spans="1:27" x14ac:dyDescent="0.25">
      <c r="A224" s="17"/>
      <c r="B224" s="15"/>
      <c r="C224" s="12"/>
      <c r="D224" s="12"/>
      <c r="E224" s="12"/>
      <c r="F224" s="12"/>
      <c r="G224" s="48"/>
      <c r="H224" s="12"/>
      <c r="I224" s="12"/>
      <c r="J224" s="12"/>
      <c r="K224" s="12"/>
      <c r="L224" s="12"/>
      <c r="M224" s="12"/>
      <c r="N224" s="12"/>
      <c r="O224" s="12"/>
      <c r="P224" s="12"/>
      <c r="Q224" s="12"/>
      <c r="R224" s="12"/>
      <c r="S224" s="12"/>
      <c r="T224" s="12"/>
      <c r="U224" s="12"/>
      <c r="V224" s="12"/>
      <c r="W224" s="12"/>
      <c r="X224" s="12"/>
      <c r="Y224" s="12"/>
      <c r="Z224" s="21"/>
      <c r="AA224" s="12"/>
    </row>
    <row r="225" spans="1:27" x14ac:dyDescent="0.25">
      <c r="A225" s="17"/>
      <c r="B225" s="15"/>
      <c r="C225" s="12"/>
      <c r="D225" s="12"/>
      <c r="E225" s="12"/>
      <c r="F225" s="12"/>
      <c r="G225" s="48"/>
      <c r="H225" s="12"/>
      <c r="I225" s="12"/>
      <c r="J225" s="12"/>
      <c r="K225" s="12"/>
      <c r="L225" s="12"/>
      <c r="M225" s="12"/>
      <c r="N225" s="12"/>
      <c r="O225" s="12"/>
      <c r="P225" s="12"/>
      <c r="Q225" s="12"/>
      <c r="R225" s="12"/>
      <c r="S225" s="12"/>
      <c r="T225" s="12"/>
      <c r="U225" s="12"/>
      <c r="V225" s="12"/>
      <c r="W225" s="12"/>
      <c r="X225" s="12"/>
      <c r="Y225" s="12"/>
      <c r="Z225" s="21"/>
      <c r="AA225" s="12"/>
    </row>
    <row r="226" spans="1:27" x14ac:dyDescent="0.25">
      <c r="A226" s="11" t="s">
        <v>22</v>
      </c>
      <c r="B226" s="15"/>
      <c r="C226" s="12"/>
      <c r="D226" s="12"/>
      <c r="E226" s="12"/>
      <c r="F226" s="12"/>
      <c r="G226" s="48"/>
      <c r="H226" s="12"/>
      <c r="I226" s="12"/>
      <c r="J226" s="12"/>
      <c r="K226" s="12"/>
      <c r="L226" s="12"/>
      <c r="M226" s="12"/>
      <c r="N226" s="12"/>
      <c r="O226" s="12"/>
      <c r="P226" s="12"/>
      <c r="Q226" s="12"/>
      <c r="R226" s="12"/>
      <c r="S226" s="12"/>
      <c r="T226" s="12"/>
      <c r="U226" s="12"/>
      <c r="V226" s="12"/>
      <c r="W226" s="12"/>
      <c r="X226" s="12"/>
      <c r="Y226" s="12"/>
      <c r="Z226" s="21"/>
      <c r="AA226" s="12"/>
    </row>
    <row r="227" spans="1:27" x14ac:dyDescent="0.25">
      <c r="A227" s="43" t="s">
        <v>1</v>
      </c>
      <c r="B227" s="15"/>
      <c r="C227" s="12"/>
      <c r="D227" s="12"/>
      <c r="E227" s="12"/>
      <c r="F227" s="12"/>
      <c r="G227" s="48"/>
      <c r="H227" s="12"/>
      <c r="I227" s="12"/>
      <c r="J227" s="12"/>
      <c r="K227" s="12"/>
      <c r="L227" s="12"/>
      <c r="M227" s="12"/>
      <c r="N227" s="12"/>
      <c r="O227" s="12"/>
      <c r="P227" s="12"/>
      <c r="Q227" s="12"/>
      <c r="R227" s="12"/>
      <c r="S227" s="12"/>
      <c r="T227" s="12"/>
      <c r="U227" s="12"/>
      <c r="V227" s="12"/>
      <c r="W227" s="12"/>
      <c r="X227" s="12"/>
      <c r="Y227" s="12"/>
      <c r="Z227" s="21"/>
      <c r="AA227" s="12"/>
    </row>
    <row r="228" spans="1:27" x14ac:dyDescent="0.25">
      <c r="A228" s="15" t="s">
        <v>2</v>
      </c>
      <c r="B228" s="15"/>
      <c r="C228" s="12">
        <v>39595988.120000005</v>
      </c>
      <c r="D228" s="12"/>
      <c r="E228" s="12">
        <v>88248544.640000001</v>
      </c>
      <c r="F228" s="12"/>
      <c r="G228" s="48">
        <v>118790768.75</v>
      </c>
      <c r="H228" s="12"/>
      <c r="I228" s="12">
        <v>123398249.97</v>
      </c>
      <c r="J228" s="12"/>
      <c r="K228" s="12">
        <v>112546121.73999999</v>
      </c>
      <c r="L228" s="12"/>
      <c r="M228" s="12">
        <v>131462172.78</v>
      </c>
      <c r="N228" s="12"/>
      <c r="O228" s="12">
        <v>145230750.38999999</v>
      </c>
      <c r="P228" s="12"/>
      <c r="Q228" s="12">
        <v>113193193.26000001</v>
      </c>
      <c r="R228" s="12"/>
      <c r="S228" s="48">
        <v>118410129.61</v>
      </c>
      <c r="T228" s="12"/>
      <c r="U228" s="12">
        <v>106896006.60000001</v>
      </c>
      <c r="V228" s="12"/>
      <c r="W228" s="12">
        <v>101351222.79000001</v>
      </c>
      <c r="X228" s="12"/>
      <c r="Y228" s="48">
        <v>87456003.149999991</v>
      </c>
      <c r="Z228" s="21"/>
      <c r="AA228" s="12">
        <f t="shared" ref="AA228:AA233" si="21">SUM(C228:Z228)</f>
        <v>1286579151.8</v>
      </c>
    </row>
    <row r="229" spans="1:27" x14ac:dyDescent="0.25">
      <c r="A229" s="15" t="s">
        <v>3</v>
      </c>
      <c r="B229" s="15"/>
      <c r="C229" s="12">
        <v>2938632.26</v>
      </c>
      <c r="D229" s="12"/>
      <c r="E229" s="12">
        <v>4917021.7299999995</v>
      </c>
      <c r="F229" s="12"/>
      <c r="G229" s="48">
        <v>1383432.73</v>
      </c>
      <c r="H229" s="12"/>
      <c r="I229" s="12">
        <v>9163660.2400000002</v>
      </c>
      <c r="J229" s="12"/>
      <c r="K229" s="12">
        <v>8851027.4100000001</v>
      </c>
      <c r="L229" s="12"/>
      <c r="M229" s="12">
        <v>6882109.3400000008</v>
      </c>
      <c r="N229" s="12"/>
      <c r="O229" s="12">
        <v>10755731.969999999</v>
      </c>
      <c r="P229" s="12"/>
      <c r="Q229" s="12">
        <v>4683705.67</v>
      </c>
      <c r="R229" s="12"/>
      <c r="S229" s="48">
        <v>7914412.46</v>
      </c>
      <c r="T229" s="12"/>
      <c r="U229" s="12">
        <v>6555727.1299999999</v>
      </c>
      <c r="V229" s="12"/>
      <c r="W229" s="12">
        <v>5239560.79</v>
      </c>
      <c r="X229" s="12"/>
      <c r="Y229" s="48">
        <v>6533876.2199999997</v>
      </c>
      <c r="Z229" s="21"/>
      <c r="AA229" s="12">
        <f t="shared" si="21"/>
        <v>75818897.950000003</v>
      </c>
    </row>
    <row r="230" spans="1:27" x14ac:dyDescent="0.25">
      <c r="A230" s="15" t="s">
        <v>4</v>
      </c>
      <c r="B230" s="15"/>
      <c r="C230" s="12">
        <v>1031241.99</v>
      </c>
      <c r="D230" s="12"/>
      <c r="E230" s="12">
        <v>3603500.22</v>
      </c>
      <c r="F230" s="12"/>
      <c r="G230" s="48">
        <v>2303612.65</v>
      </c>
      <c r="H230" s="12"/>
      <c r="I230" s="12">
        <v>2315951.19</v>
      </c>
      <c r="J230" s="12"/>
      <c r="K230" s="12">
        <v>1676268.74</v>
      </c>
      <c r="L230" s="12"/>
      <c r="M230" s="12">
        <v>1456152.26</v>
      </c>
      <c r="N230" s="12"/>
      <c r="O230" s="12">
        <v>2851376.63</v>
      </c>
      <c r="P230" s="12"/>
      <c r="Q230" s="12">
        <v>1594996.95</v>
      </c>
      <c r="R230" s="12"/>
      <c r="S230" s="48">
        <v>1628618.57</v>
      </c>
      <c r="T230" s="12"/>
      <c r="U230" s="12">
        <v>1003314.61</v>
      </c>
      <c r="V230" s="12"/>
      <c r="W230" s="12">
        <v>1194578.1299999999</v>
      </c>
      <c r="X230" s="12"/>
      <c r="Y230" s="48">
        <v>691685.67</v>
      </c>
      <c r="Z230" s="21"/>
      <c r="AA230" s="12">
        <f t="shared" si="21"/>
        <v>21351297.609999999</v>
      </c>
    </row>
    <row r="231" spans="1:27" x14ac:dyDescent="0.25">
      <c r="A231" s="15" t="s">
        <v>5</v>
      </c>
      <c r="B231" s="15"/>
      <c r="C231" s="12">
        <v>1907390.27</v>
      </c>
      <c r="D231" s="12"/>
      <c r="E231" s="12">
        <v>1313521.51</v>
      </c>
      <c r="F231" s="12"/>
      <c r="G231" s="48">
        <v>-920179.91999999993</v>
      </c>
      <c r="H231" s="12"/>
      <c r="I231" s="12">
        <v>6847709.0499999998</v>
      </c>
      <c r="J231" s="12"/>
      <c r="K231" s="12">
        <v>7174758.6699999999</v>
      </c>
      <c r="L231" s="12"/>
      <c r="M231" s="12">
        <v>5425957.0800000001</v>
      </c>
      <c r="N231" s="12"/>
      <c r="O231" s="12">
        <v>7904355.3400000008</v>
      </c>
      <c r="P231" s="12"/>
      <c r="Q231" s="12">
        <v>3088708.72</v>
      </c>
      <c r="R231" s="12"/>
      <c r="S231" s="48">
        <v>6285793.8899999997</v>
      </c>
      <c r="T231" s="12"/>
      <c r="U231" s="12">
        <v>5552412.5199999996</v>
      </c>
      <c r="V231" s="12"/>
      <c r="W231" s="12">
        <v>4044982.66</v>
      </c>
      <c r="X231" s="12"/>
      <c r="Y231" s="48">
        <v>5842190.5499999998</v>
      </c>
      <c r="Z231" s="21"/>
      <c r="AA231" s="12">
        <f t="shared" si="21"/>
        <v>54467600.339999989</v>
      </c>
    </row>
    <row r="232" spans="1:27" x14ac:dyDescent="0.25">
      <c r="A232" s="15" t="s">
        <v>6</v>
      </c>
      <c r="B232" s="15"/>
      <c r="C232" s="12">
        <v>648512.68999999994</v>
      </c>
      <c r="D232" s="12"/>
      <c r="E232" s="12">
        <v>446597.31</v>
      </c>
      <c r="F232" s="12"/>
      <c r="G232" s="48">
        <v>-312861.17000000004</v>
      </c>
      <c r="H232" s="12"/>
      <c r="I232" s="12">
        <v>2328221.0699999998</v>
      </c>
      <c r="J232" s="12"/>
      <c r="K232" s="12">
        <v>2439417.9400000004</v>
      </c>
      <c r="L232" s="12"/>
      <c r="M232" s="12">
        <v>1844825.41</v>
      </c>
      <c r="N232" s="12"/>
      <c r="O232" s="12">
        <v>2687480.8200000003</v>
      </c>
      <c r="P232" s="12"/>
      <c r="Q232" s="12">
        <v>1050160.97</v>
      </c>
      <c r="R232" s="12"/>
      <c r="S232" s="48">
        <v>2137169.9199999999</v>
      </c>
      <c r="T232" s="12"/>
      <c r="U232" s="12">
        <v>1887820.26</v>
      </c>
      <c r="V232" s="12"/>
      <c r="W232" s="12">
        <v>1375294.1099999999</v>
      </c>
      <c r="X232" s="12"/>
      <c r="Y232" s="48">
        <v>1986344.7899999998</v>
      </c>
      <c r="Z232" s="21"/>
      <c r="AA232" s="12">
        <f t="shared" si="21"/>
        <v>18518984.120000001</v>
      </c>
    </row>
    <row r="233" spans="1:27" x14ac:dyDescent="0.25">
      <c r="A233" s="17" t="s">
        <v>7</v>
      </c>
      <c r="B233" s="15"/>
      <c r="C233" s="12">
        <v>38147.81</v>
      </c>
      <c r="D233" s="12"/>
      <c r="E233" s="12">
        <v>26270.43</v>
      </c>
      <c r="F233" s="12"/>
      <c r="G233" s="48">
        <v>-18403.600000000002</v>
      </c>
      <c r="H233" s="12"/>
      <c r="I233" s="12">
        <v>136954.18</v>
      </c>
      <c r="J233" s="12"/>
      <c r="K233" s="12">
        <v>143495.17000000001</v>
      </c>
      <c r="L233" s="12"/>
      <c r="M233" s="12">
        <v>108519.14</v>
      </c>
      <c r="N233" s="12"/>
      <c r="O233" s="12">
        <v>158087.1</v>
      </c>
      <c r="P233" s="12"/>
      <c r="Q233" s="12">
        <v>61774.17</v>
      </c>
      <c r="R233" s="12"/>
      <c r="S233" s="48">
        <v>125715.87</v>
      </c>
      <c r="T233" s="12"/>
      <c r="U233" s="12">
        <v>111048.25</v>
      </c>
      <c r="V233" s="12"/>
      <c r="W233" s="12">
        <v>80899.66</v>
      </c>
      <c r="X233" s="12"/>
      <c r="Y233" s="48">
        <v>116843.81000000001</v>
      </c>
      <c r="Z233" s="21"/>
      <c r="AA233" s="12">
        <f t="shared" si="21"/>
        <v>1089351.99</v>
      </c>
    </row>
    <row r="234" spans="1:27" x14ac:dyDescent="0.25">
      <c r="A234" s="43" t="s">
        <v>8</v>
      </c>
      <c r="B234" s="15"/>
      <c r="C234" s="12"/>
      <c r="D234" s="12"/>
      <c r="E234" s="12"/>
      <c r="F234" s="12"/>
      <c r="G234" s="48"/>
      <c r="H234" s="12"/>
      <c r="I234" s="12"/>
      <c r="J234" s="12"/>
      <c r="K234" s="12"/>
      <c r="L234" s="12"/>
      <c r="M234" s="12"/>
      <c r="N234" s="12"/>
      <c r="O234" s="12"/>
      <c r="P234" s="12"/>
      <c r="Q234" s="12"/>
      <c r="R234" s="12"/>
      <c r="S234" s="48"/>
      <c r="T234" s="12"/>
      <c r="U234" s="12"/>
      <c r="V234" s="12"/>
      <c r="W234" s="12"/>
      <c r="X234" s="12"/>
      <c r="Y234" s="48"/>
      <c r="Z234" s="21"/>
      <c r="AA234" s="12"/>
    </row>
    <row r="235" spans="1:27" x14ac:dyDescent="0.25">
      <c r="A235" s="15" t="s">
        <v>2</v>
      </c>
      <c r="B235" s="15"/>
      <c r="C235" s="12">
        <v>452410.13</v>
      </c>
      <c r="D235" s="12"/>
      <c r="E235" s="12">
        <v>1393526.41</v>
      </c>
      <c r="F235" s="12"/>
      <c r="G235" s="48">
        <v>2287709.41</v>
      </c>
      <c r="H235" s="12"/>
      <c r="I235" s="12">
        <v>2372150.8199999998</v>
      </c>
      <c r="J235" s="12"/>
      <c r="K235" s="12">
        <v>2659504.7999999998</v>
      </c>
      <c r="L235" s="12"/>
      <c r="M235" s="12">
        <v>552840.14</v>
      </c>
      <c r="N235" s="12"/>
      <c r="O235" s="12">
        <v>1718537.38</v>
      </c>
      <c r="P235" s="12"/>
      <c r="Q235" s="12">
        <v>1468294.33</v>
      </c>
      <c r="R235" s="12"/>
      <c r="S235" s="48">
        <v>1784477.32</v>
      </c>
      <c r="T235" s="12"/>
      <c r="U235" s="12">
        <v>1146770.51</v>
      </c>
      <c r="V235" s="12"/>
      <c r="W235" s="12">
        <v>1369698.87</v>
      </c>
      <c r="X235" s="12"/>
      <c r="Y235" s="48">
        <v>1427356.74</v>
      </c>
      <c r="Z235" s="21"/>
      <c r="AA235" s="12">
        <f>SUM(C235:Z235)</f>
        <v>18633276.859999999</v>
      </c>
    </row>
    <row r="236" spans="1:27" x14ac:dyDescent="0.25">
      <c r="A236" s="15" t="s">
        <v>5</v>
      </c>
      <c r="B236" s="15"/>
      <c r="C236" s="12">
        <v>67454.42</v>
      </c>
      <c r="D236" s="12"/>
      <c r="E236" s="12">
        <v>157006.18</v>
      </c>
      <c r="F236" s="12"/>
      <c r="G236" s="48">
        <v>265874.03000000003</v>
      </c>
      <c r="H236" s="12"/>
      <c r="I236" s="12">
        <v>376391.22</v>
      </c>
      <c r="J236" s="12"/>
      <c r="K236" s="12">
        <v>287318.98</v>
      </c>
      <c r="L236" s="12"/>
      <c r="M236" s="12">
        <v>52941.9</v>
      </c>
      <c r="N236" s="12"/>
      <c r="O236" s="12">
        <v>184046.11</v>
      </c>
      <c r="P236" s="12"/>
      <c r="Q236" s="12">
        <v>88132.7</v>
      </c>
      <c r="R236" s="12"/>
      <c r="S236" s="48">
        <v>252401.67</v>
      </c>
      <c r="T236" s="12"/>
      <c r="U236" s="12">
        <v>114725.18</v>
      </c>
      <c r="V236" s="12"/>
      <c r="W236" s="12">
        <v>193828.41</v>
      </c>
      <c r="X236" s="12"/>
      <c r="Y236" s="48">
        <v>100990.87</v>
      </c>
      <c r="Z236" s="21"/>
      <c r="AA236" s="12">
        <f>SUM(C236:Z236)</f>
        <v>2141111.6699999995</v>
      </c>
    </row>
    <row r="237" spans="1:27" x14ac:dyDescent="0.25">
      <c r="A237" s="15" t="s">
        <v>10</v>
      </c>
      <c r="B237" s="15"/>
      <c r="C237" s="12">
        <v>22934.5</v>
      </c>
      <c r="D237" s="12"/>
      <c r="E237" s="12">
        <v>53382.1</v>
      </c>
      <c r="F237" s="12"/>
      <c r="G237" s="48">
        <v>90397.17</v>
      </c>
      <c r="H237" s="12"/>
      <c r="I237" s="12">
        <v>127973.01</v>
      </c>
      <c r="J237" s="12"/>
      <c r="K237" s="12">
        <v>97688.45</v>
      </c>
      <c r="L237" s="12"/>
      <c r="M237" s="12">
        <v>18000.25</v>
      </c>
      <c r="N237" s="12"/>
      <c r="O237" s="12">
        <v>62575.68</v>
      </c>
      <c r="P237" s="12"/>
      <c r="Q237" s="12">
        <v>29965.119999999999</v>
      </c>
      <c r="R237" s="12"/>
      <c r="S237" s="48">
        <v>85816.57</v>
      </c>
      <c r="T237" s="12"/>
      <c r="U237" s="12">
        <v>39006.559999999998</v>
      </c>
      <c r="V237" s="12"/>
      <c r="W237" s="12">
        <v>65901.66</v>
      </c>
      <c r="X237" s="12"/>
      <c r="Y237" s="48">
        <v>34336.9</v>
      </c>
      <c r="Z237" s="21"/>
      <c r="AA237" s="12">
        <f>SUM(C237:Z237)</f>
        <v>727977.9700000002</v>
      </c>
    </row>
    <row r="238" spans="1:27" x14ac:dyDescent="0.25">
      <c r="A238" s="17" t="s">
        <v>7</v>
      </c>
      <c r="B238" s="15"/>
      <c r="C238" s="12">
        <v>1349.09</v>
      </c>
      <c r="D238" s="12"/>
      <c r="E238" s="12">
        <v>3140.12</v>
      </c>
      <c r="F238" s="12"/>
      <c r="G238" s="48">
        <v>5317.48</v>
      </c>
      <c r="H238" s="12"/>
      <c r="I238" s="12">
        <v>7527.82</v>
      </c>
      <c r="J238" s="12"/>
      <c r="K238" s="12">
        <v>5746.38</v>
      </c>
      <c r="L238" s="12"/>
      <c r="M238" s="12">
        <v>1058.8399999999999</v>
      </c>
      <c r="N238" s="12"/>
      <c r="O238" s="12">
        <v>3680.92</v>
      </c>
      <c r="P238" s="12"/>
      <c r="Q238" s="12">
        <v>1762.65</v>
      </c>
      <c r="R238" s="12"/>
      <c r="S238" s="48">
        <v>5048.03</v>
      </c>
      <c r="T238" s="12"/>
      <c r="U238" s="12">
        <v>2294.5</v>
      </c>
      <c r="V238" s="12"/>
      <c r="W238" s="12">
        <v>3876.57</v>
      </c>
      <c r="X238" s="12"/>
      <c r="Y238" s="48">
        <v>2019.82</v>
      </c>
      <c r="Z238" s="21"/>
      <c r="AA238" s="12">
        <f>SUM(C238:Z238)</f>
        <v>42822.22</v>
      </c>
    </row>
    <row r="239" spans="1:27" x14ac:dyDescent="0.25">
      <c r="A239" s="43" t="s">
        <v>9</v>
      </c>
      <c r="B239" s="15"/>
      <c r="C239" s="12"/>
      <c r="D239" s="12"/>
      <c r="E239" s="12"/>
      <c r="F239" s="12"/>
      <c r="G239" s="48"/>
      <c r="H239" s="12"/>
      <c r="I239" s="12"/>
      <c r="J239" s="12"/>
      <c r="K239" s="12"/>
      <c r="L239" s="12"/>
      <c r="M239" s="12"/>
      <c r="N239" s="12"/>
      <c r="O239" s="12"/>
      <c r="P239" s="12"/>
      <c r="Q239" s="12"/>
      <c r="R239" s="12"/>
      <c r="S239" s="48"/>
      <c r="T239" s="12"/>
      <c r="U239" s="12"/>
      <c r="V239" s="12"/>
      <c r="W239" s="12"/>
      <c r="X239" s="12"/>
      <c r="Y239" s="48"/>
      <c r="Z239" s="21"/>
      <c r="AA239" s="12"/>
    </row>
    <row r="240" spans="1:27" x14ac:dyDescent="0.25">
      <c r="A240" s="15" t="s">
        <v>2</v>
      </c>
      <c r="B240" s="15"/>
      <c r="C240" s="12">
        <v>39143577.990000002</v>
      </c>
      <c r="D240" s="12"/>
      <c r="E240" s="12">
        <v>86855018.230000004</v>
      </c>
      <c r="F240" s="12"/>
      <c r="G240" s="48">
        <v>116503059.34</v>
      </c>
      <c r="H240" s="12"/>
      <c r="I240" s="12">
        <v>121026099.15000001</v>
      </c>
      <c r="J240" s="12"/>
      <c r="K240" s="12">
        <v>109886616.94</v>
      </c>
      <c r="L240" s="12"/>
      <c r="M240" s="12">
        <v>130909332.64</v>
      </c>
      <c r="N240" s="12"/>
      <c r="O240" s="12">
        <v>143512213.00999999</v>
      </c>
      <c r="P240" s="12"/>
      <c r="Q240" s="12">
        <v>111724898.93000001</v>
      </c>
      <c r="R240" s="12"/>
      <c r="S240" s="48">
        <v>116625652.29000001</v>
      </c>
      <c r="T240" s="12"/>
      <c r="U240" s="12">
        <v>105749236.09</v>
      </c>
      <c r="V240" s="12"/>
      <c r="W240" s="12">
        <v>99981523.920000002</v>
      </c>
      <c r="X240" s="12"/>
      <c r="Y240" s="48">
        <v>86028646.409999996</v>
      </c>
      <c r="Z240" s="21"/>
      <c r="AA240" s="12">
        <f t="shared" ref="AA240:AA245" si="22">SUM(C240:Z240)</f>
        <v>1267945874.9400001</v>
      </c>
    </row>
    <row r="241" spans="1:27" x14ac:dyDescent="0.25">
      <c r="A241" s="15" t="s">
        <v>3</v>
      </c>
      <c r="B241" s="15"/>
      <c r="C241" s="12">
        <v>2871177.84</v>
      </c>
      <c r="D241" s="12"/>
      <c r="E241" s="12">
        <v>4760015.55</v>
      </c>
      <c r="F241" s="12"/>
      <c r="G241" s="48">
        <v>1117558.7</v>
      </c>
      <c r="H241" s="12"/>
      <c r="I241" s="12">
        <v>8787269.0199999996</v>
      </c>
      <c r="J241" s="12"/>
      <c r="K241" s="12">
        <v>8563708.4299999997</v>
      </c>
      <c r="L241" s="12"/>
      <c r="M241" s="12">
        <v>6829167.4400000004</v>
      </c>
      <c r="N241" s="12"/>
      <c r="O241" s="12">
        <v>10571685.859999999</v>
      </c>
      <c r="P241" s="12"/>
      <c r="Q241" s="12">
        <v>4595572.97</v>
      </c>
      <c r="R241" s="12"/>
      <c r="S241" s="48">
        <v>7662010.79</v>
      </c>
      <c r="T241" s="12"/>
      <c r="U241" s="12">
        <v>6441001.9500000002</v>
      </c>
      <c r="V241" s="12"/>
      <c r="W241" s="12">
        <v>5045732.38</v>
      </c>
      <c r="X241" s="12"/>
      <c r="Y241" s="48">
        <v>6432885.3499999996</v>
      </c>
      <c r="Z241" s="21"/>
      <c r="AA241" s="12">
        <f t="shared" si="22"/>
        <v>73677786.280000001</v>
      </c>
    </row>
    <row r="242" spans="1:27" x14ac:dyDescent="0.25">
      <c r="A242" s="15" t="s">
        <v>4</v>
      </c>
      <c r="B242" s="15"/>
      <c r="C242" s="12">
        <v>1031241.99</v>
      </c>
      <c r="D242" s="12"/>
      <c r="E242" s="12">
        <v>3603500.22</v>
      </c>
      <c r="F242" s="12"/>
      <c r="G242" s="48">
        <v>2303612.65</v>
      </c>
      <c r="H242" s="12"/>
      <c r="I242" s="12">
        <v>2315951.19</v>
      </c>
      <c r="J242" s="12"/>
      <c r="K242" s="12">
        <v>1676268.74</v>
      </c>
      <c r="L242" s="12"/>
      <c r="M242" s="12">
        <v>1456152.26</v>
      </c>
      <c r="N242" s="12"/>
      <c r="O242" s="12">
        <v>2851376.63</v>
      </c>
      <c r="P242" s="12"/>
      <c r="Q242" s="12">
        <v>1594996.95</v>
      </c>
      <c r="R242" s="12"/>
      <c r="S242" s="48">
        <v>1628618.57</v>
      </c>
      <c r="T242" s="12"/>
      <c r="U242" s="12">
        <v>1003314.61</v>
      </c>
      <c r="V242" s="12"/>
      <c r="W242" s="12">
        <v>1194578.1299999999</v>
      </c>
      <c r="X242" s="12"/>
      <c r="Y242" s="48">
        <v>691685.67</v>
      </c>
      <c r="Z242" s="21"/>
      <c r="AA242" s="12">
        <f t="shared" si="22"/>
        <v>21351297.609999999</v>
      </c>
    </row>
    <row r="243" spans="1:27" x14ac:dyDescent="0.25">
      <c r="A243" s="15" t="s">
        <v>5</v>
      </c>
      <c r="B243" s="15"/>
      <c r="C243" s="12">
        <v>1839935.85</v>
      </c>
      <c r="D243" s="12"/>
      <c r="E243" s="12">
        <v>1156515.33</v>
      </c>
      <c r="F243" s="12"/>
      <c r="G243" s="48">
        <v>-1186053.95</v>
      </c>
      <c r="H243" s="12"/>
      <c r="I243" s="12">
        <v>6471317.8300000001</v>
      </c>
      <c r="J243" s="12"/>
      <c r="K243" s="12">
        <v>6887439.6900000004</v>
      </c>
      <c r="L243" s="12"/>
      <c r="M243" s="12">
        <v>5373015.1799999997</v>
      </c>
      <c r="N243" s="12"/>
      <c r="O243" s="12">
        <v>7720309.2300000004</v>
      </c>
      <c r="P243" s="12"/>
      <c r="Q243" s="12">
        <v>3000576.02</v>
      </c>
      <c r="R243" s="12"/>
      <c r="S243" s="48">
        <v>6033392.2199999997</v>
      </c>
      <c r="T243" s="12"/>
      <c r="U243" s="12">
        <v>5437687.3399999999</v>
      </c>
      <c r="V243" s="12"/>
      <c r="W243" s="12">
        <v>3851154.25</v>
      </c>
      <c r="X243" s="12"/>
      <c r="Y243" s="48">
        <v>5741199.6799999997</v>
      </c>
      <c r="Z243" s="21"/>
      <c r="AA243" s="12">
        <f t="shared" si="22"/>
        <v>52326488.669999994</v>
      </c>
    </row>
    <row r="244" spans="1:27" x14ac:dyDescent="0.25">
      <c r="A244" s="15" t="s">
        <v>10</v>
      </c>
      <c r="B244" s="15"/>
      <c r="C244" s="12">
        <v>625578.18999999994</v>
      </c>
      <c r="D244" s="12"/>
      <c r="E244" s="12">
        <v>393215.21</v>
      </c>
      <c r="F244" s="12"/>
      <c r="G244" s="48">
        <v>-403258.34</v>
      </c>
      <c r="H244" s="12"/>
      <c r="I244" s="12">
        <v>2200248.06</v>
      </c>
      <c r="J244" s="12"/>
      <c r="K244" s="12">
        <v>2341729.4900000002</v>
      </c>
      <c r="L244" s="12"/>
      <c r="M244" s="12">
        <v>1826825.16</v>
      </c>
      <c r="N244" s="12"/>
      <c r="O244" s="12">
        <v>2624905.14</v>
      </c>
      <c r="P244" s="12"/>
      <c r="Q244" s="12">
        <v>1020195.85</v>
      </c>
      <c r="R244" s="12"/>
      <c r="S244" s="48">
        <v>2051353.35</v>
      </c>
      <c r="T244" s="12"/>
      <c r="U244" s="12">
        <v>1848813.7</v>
      </c>
      <c r="V244" s="12"/>
      <c r="W244" s="12">
        <v>1309392.45</v>
      </c>
      <c r="X244" s="12"/>
      <c r="Y244" s="48">
        <v>1952007.89</v>
      </c>
      <c r="Z244" s="21"/>
      <c r="AA244" s="12">
        <f t="shared" si="22"/>
        <v>17791006.149999999</v>
      </c>
    </row>
    <row r="245" spans="1:27" x14ac:dyDescent="0.25">
      <c r="A245" s="17" t="s">
        <v>7</v>
      </c>
      <c r="B245" s="15"/>
      <c r="C245" s="12">
        <v>36798.720000000001</v>
      </c>
      <c r="D245" s="12"/>
      <c r="E245" s="12">
        <v>23130.31</v>
      </c>
      <c r="F245" s="12"/>
      <c r="G245" s="48">
        <v>-23721.08</v>
      </c>
      <c r="H245" s="12"/>
      <c r="I245" s="12">
        <v>129426.36</v>
      </c>
      <c r="J245" s="12"/>
      <c r="K245" s="12">
        <v>137748.79</v>
      </c>
      <c r="L245" s="12"/>
      <c r="M245" s="12">
        <v>107460.3</v>
      </c>
      <c r="N245" s="12"/>
      <c r="O245" s="12">
        <v>154406.18</v>
      </c>
      <c r="P245" s="12"/>
      <c r="Q245" s="12">
        <v>60011.519999999997</v>
      </c>
      <c r="R245" s="12"/>
      <c r="S245" s="48">
        <v>120667.84</v>
      </c>
      <c r="T245" s="12"/>
      <c r="U245" s="12">
        <v>108753.75</v>
      </c>
      <c r="V245" s="12"/>
      <c r="W245" s="12">
        <v>77023.09</v>
      </c>
      <c r="X245" s="12"/>
      <c r="Y245" s="48">
        <v>114823.99</v>
      </c>
      <c r="Z245" s="21"/>
      <c r="AA245" s="12">
        <f t="shared" si="22"/>
        <v>1046529.7699999999</v>
      </c>
    </row>
    <row r="246" spans="1:27" x14ac:dyDescent="0.25">
      <c r="A246" s="17"/>
      <c r="B246" s="15"/>
      <c r="C246" s="12"/>
      <c r="D246" s="12"/>
      <c r="E246" s="12"/>
      <c r="F246" s="12"/>
      <c r="G246" s="48"/>
      <c r="H246" s="12"/>
      <c r="I246" s="12"/>
      <c r="J246" s="12"/>
      <c r="K246" s="12"/>
      <c r="L246" s="12"/>
      <c r="M246" s="12"/>
      <c r="N246" s="12"/>
      <c r="O246" s="12"/>
      <c r="P246" s="12"/>
      <c r="Q246" s="12"/>
      <c r="R246" s="12"/>
      <c r="S246" s="12"/>
      <c r="T246" s="12"/>
      <c r="U246" s="12"/>
      <c r="V246" s="12"/>
      <c r="W246" s="12"/>
      <c r="X246" s="12"/>
      <c r="Y246" s="12"/>
      <c r="Z246" s="21"/>
      <c r="AA246" s="12"/>
    </row>
    <row r="247" spans="1:27" x14ac:dyDescent="0.25">
      <c r="A247" s="17"/>
      <c r="B247" s="15"/>
      <c r="C247" s="12"/>
      <c r="D247" s="12"/>
      <c r="E247" s="12"/>
      <c r="F247" s="12"/>
      <c r="G247" s="48"/>
      <c r="H247" s="12"/>
      <c r="I247" s="12"/>
      <c r="J247" s="12"/>
      <c r="K247" s="12"/>
      <c r="L247" s="12"/>
      <c r="M247" s="12"/>
      <c r="N247" s="12"/>
      <c r="O247" s="12"/>
      <c r="P247" s="12"/>
      <c r="Q247" s="12"/>
      <c r="R247" s="12"/>
      <c r="S247" s="12"/>
      <c r="T247" s="12"/>
      <c r="U247" s="12"/>
      <c r="V247" s="12"/>
      <c r="W247" s="12"/>
      <c r="X247" s="12"/>
      <c r="Y247" s="12"/>
      <c r="Z247" s="21"/>
      <c r="AA247" s="12"/>
    </row>
    <row r="248" spans="1:27" x14ac:dyDescent="0.25">
      <c r="A248" s="11" t="s">
        <v>23</v>
      </c>
      <c r="B248" s="15"/>
      <c r="C248" s="12"/>
      <c r="D248" s="12"/>
      <c r="E248" s="12"/>
      <c r="F248" s="12"/>
      <c r="G248" s="48"/>
      <c r="H248" s="12"/>
      <c r="I248" s="12"/>
      <c r="J248" s="12"/>
      <c r="K248" s="12"/>
      <c r="L248" s="12"/>
      <c r="M248" s="12"/>
      <c r="N248" s="12"/>
      <c r="O248" s="12"/>
      <c r="P248" s="12"/>
      <c r="Q248" s="12"/>
      <c r="R248" s="12"/>
      <c r="S248" s="12"/>
      <c r="T248" s="12"/>
      <c r="U248" s="12"/>
      <c r="V248" s="12"/>
      <c r="W248" s="12"/>
      <c r="X248" s="12"/>
      <c r="Y248" s="12"/>
      <c r="Z248" s="21"/>
      <c r="AA248" s="12"/>
    </row>
    <row r="249" spans="1:27" x14ac:dyDescent="0.25">
      <c r="A249" s="43" t="s">
        <v>1</v>
      </c>
      <c r="B249" s="15"/>
      <c r="C249" s="12"/>
      <c r="D249" s="12"/>
      <c r="E249" s="12"/>
      <c r="F249" s="12"/>
      <c r="G249" s="48"/>
      <c r="H249" s="12"/>
      <c r="I249" s="12"/>
      <c r="J249" s="12"/>
      <c r="K249" s="12"/>
      <c r="L249" s="12"/>
      <c r="M249" s="12"/>
      <c r="N249" s="12"/>
      <c r="O249" s="12"/>
      <c r="P249" s="12"/>
      <c r="Q249" s="12"/>
      <c r="R249" s="12"/>
      <c r="S249" s="12"/>
      <c r="T249" s="12"/>
      <c r="U249" s="12"/>
      <c r="V249" s="12"/>
      <c r="W249" s="12"/>
      <c r="X249" s="12"/>
      <c r="Y249" s="12"/>
      <c r="Z249" s="21"/>
      <c r="AA249" s="12"/>
    </row>
    <row r="250" spans="1:27" x14ac:dyDescent="0.25">
      <c r="A250" s="15" t="s">
        <v>2</v>
      </c>
      <c r="B250" s="15"/>
      <c r="C250" s="12">
        <v>84281.76</v>
      </c>
      <c r="D250" s="12"/>
      <c r="E250" s="12">
        <v>1511661.02</v>
      </c>
      <c r="F250" s="12"/>
      <c r="G250" s="48">
        <v>1329058.03</v>
      </c>
      <c r="H250" s="12"/>
      <c r="I250" s="48">
        <v>1998435.77</v>
      </c>
      <c r="J250" s="12"/>
      <c r="K250" s="12">
        <v>1399802.44</v>
      </c>
      <c r="L250" s="12"/>
      <c r="M250" s="12">
        <v>498163.11</v>
      </c>
      <c r="N250" s="12"/>
      <c r="O250" s="48">
        <v>988551.62</v>
      </c>
      <c r="P250" s="12"/>
      <c r="Q250" s="12">
        <v>913553.82</v>
      </c>
      <c r="R250" s="12"/>
      <c r="S250" s="12">
        <v>1207822.56</v>
      </c>
      <c r="T250" s="12"/>
      <c r="U250" s="12">
        <v>1073309.43</v>
      </c>
      <c r="V250" s="12"/>
      <c r="W250" s="12">
        <v>1096962.46</v>
      </c>
      <c r="X250" s="12"/>
      <c r="Y250" s="12">
        <v>1086820.58</v>
      </c>
      <c r="Z250" s="21"/>
      <c r="AA250" s="12">
        <f t="shared" ref="AA250:AA255" si="23">SUM(C250:Z250)</f>
        <v>13188422.6</v>
      </c>
    </row>
    <row r="251" spans="1:27" x14ac:dyDescent="0.25">
      <c r="A251" s="15" t="s">
        <v>3</v>
      </c>
      <c r="B251" s="15"/>
      <c r="C251" s="12">
        <v>22421.439999999999</v>
      </c>
      <c r="D251" s="12"/>
      <c r="E251" s="12">
        <v>133860.88</v>
      </c>
      <c r="F251" s="12"/>
      <c r="G251" s="48">
        <v>211789.56</v>
      </c>
      <c r="H251" s="12"/>
      <c r="I251" s="48">
        <v>-317834.76</v>
      </c>
      <c r="J251" s="12"/>
      <c r="K251" s="12">
        <v>169836.63</v>
      </c>
      <c r="L251" s="12"/>
      <c r="M251" s="12">
        <v>63572.24</v>
      </c>
      <c r="N251" s="12"/>
      <c r="O251" s="48">
        <v>-71404.98</v>
      </c>
      <c r="P251" s="12"/>
      <c r="Q251" s="12">
        <v>112678.27</v>
      </c>
      <c r="R251" s="12"/>
      <c r="S251" s="12">
        <v>146932.5</v>
      </c>
      <c r="T251" s="12"/>
      <c r="U251" s="12">
        <v>37884.36</v>
      </c>
      <c r="V251" s="12"/>
      <c r="W251" s="12">
        <v>169647.57</v>
      </c>
      <c r="X251" s="12"/>
      <c r="Y251" s="12">
        <v>145945.24</v>
      </c>
      <c r="Z251" s="21"/>
      <c r="AA251" s="12">
        <f t="shared" si="23"/>
        <v>825328.95</v>
      </c>
    </row>
    <row r="252" spans="1:27" x14ac:dyDescent="0.25">
      <c r="A252" s="15" t="s">
        <v>4</v>
      </c>
      <c r="B252" s="15"/>
      <c r="C252" s="12">
        <v>0</v>
      </c>
      <c r="D252" s="12"/>
      <c r="E252" s="12">
        <v>0</v>
      </c>
      <c r="F252" s="12"/>
      <c r="G252" s="48">
        <v>0</v>
      </c>
      <c r="H252" s="12"/>
      <c r="I252" s="48">
        <v>0</v>
      </c>
      <c r="J252" s="12"/>
      <c r="K252" s="12">
        <v>0</v>
      </c>
      <c r="L252" s="12"/>
      <c r="M252" s="12">
        <v>0</v>
      </c>
      <c r="N252" s="12"/>
      <c r="O252" s="48">
        <v>0</v>
      </c>
      <c r="P252" s="12"/>
      <c r="Q252" s="12">
        <v>0</v>
      </c>
      <c r="R252" s="12"/>
      <c r="S252" s="12">
        <v>0</v>
      </c>
      <c r="T252" s="12"/>
      <c r="U252" s="12">
        <v>0</v>
      </c>
      <c r="V252" s="12"/>
      <c r="W252" s="12">
        <v>0</v>
      </c>
      <c r="X252" s="12"/>
      <c r="Y252" s="12">
        <v>0</v>
      </c>
      <c r="Z252" s="21"/>
      <c r="AA252" s="12">
        <f t="shared" si="23"/>
        <v>0</v>
      </c>
    </row>
    <row r="253" spans="1:27" x14ac:dyDescent="0.25">
      <c r="A253" s="15" t="s">
        <v>5</v>
      </c>
      <c r="B253" s="15"/>
      <c r="C253" s="12">
        <v>22421.439999999999</v>
      </c>
      <c r="D253" s="12"/>
      <c r="E253" s="12">
        <v>133860.88</v>
      </c>
      <c r="F253" s="12"/>
      <c r="G253" s="48">
        <v>211789.56</v>
      </c>
      <c r="H253" s="12"/>
      <c r="I253" s="48">
        <v>-317834.76</v>
      </c>
      <c r="J253" s="12"/>
      <c r="K253" s="12">
        <v>169836.63</v>
      </c>
      <c r="L253" s="12"/>
      <c r="M253" s="12">
        <v>63572.24</v>
      </c>
      <c r="N253" s="12"/>
      <c r="O253" s="48">
        <v>-71404.98</v>
      </c>
      <c r="P253" s="12"/>
      <c r="Q253" s="12">
        <v>112678.27</v>
      </c>
      <c r="R253" s="12"/>
      <c r="S253" s="12">
        <v>146932.5</v>
      </c>
      <c r="T253" s="12"/>
      <c r="U253" s="12">
        <v>37884.36</v>
      </c>
      <c r="V253" s="12"/>
      <c r="W253" s="12">
        <v>169647.57</v>
      </c>
      <c r="X253" s="12"/>
      <c r="Y253" s="12">
        <v>145945.24</v>
      </c>
      <c r="Z253" s="21"/>
      <c r="AA253" s="12">
        <f t="shared" si="23"/>
        <v>825328.95</v>
      </c>
    </row>
    <row r="254" spans="1:27" x14ac:dyDescent="0.25">
      <c r="A254" s="15" t="s">
        <v>6</v>
      </c>
      <c r="B254" s="15"/>
      <c r="C254" s="12">
        <v>7623.29</v>
      </c>
      <c r="D254" s="12"/>
      <c r="E254" s="12">
        <v>45512.7</v>
      </c>
      <c r="F254" s="12"/>
      <c r="G254" s="48">
        <v>72008.45</v>
      </c>
      <c r="H254" s="12"/>
      <c r="I254" s="48">
        <v>-108063.82</v>
      </c>
      <c r="J254" s="12"/>
      <c r="K254" s="12">
        <v>57744.45</v>
      </c>
      <c r="L254" s="12"/>
      <c r="M254" s="12">
        <v>21614.560000000001</v>
      </c>
      <c r="N254" s="12"/>
      <c r="O254" s="48">
        <v>-24277.69</v>
      </c>
      <c r="P254" s="12"/>
      <c r="Q254" s="12">
        <v>38310.61</v>
      </c>
      <c r="R254" s="12"/>
      <c r="S254" s="12">
        <v>49957.05</v>
      </c>
      <c r="T254" s="12"/>
      <c r="U254" s="12">
        <v>12880.68</v>
      </c>
      <c r="V254" s="12"/>
      <c r="W254" s="12">
        <v>57680.17</v>
      </c>
      <c r="X254" s="12"/>
      <c r="Y254" s="12">
        <v>49621.38</v>
      </c>
      <c r="Z254" s="21"/>
      <c r="AA254" s="12">
        <f t="shared" si="23"/>
        <v>280611.82999999996</v>
      </c>
    </row>
    <row r="255" spans="1:27" x14ac:dyDescent="0.25">
      <c r="A255" s="17" t="s">
        <v>7</v>
      </c>
      <c r="B255" s="15"/>
      <c r="C255" s="12">
        <v>448.43</v>
      </c>
      <c r="D255" s="12"/>
      <c r="E255" s="12">
        <v>2677.22</v>
      </c>
      <c r="F255" s="12"/>
      <c r="G255" s="12">
        <v>4235.79</v>
      </c>
      <c r="H255" s="12"/>
      <c r="I255" s="48">
        <v>-6356.7</v>
      </c>
      <c r="J255" s="12"/>
      <c r="K255" s="12">
        <v>3396.73</v>
      </c>
      <c r="L255" s="12"/>
      <c r="M255" s="12">
        <v>1271.44</v>
      </c>
      <c r="N255" s="12"/>
      <c r="O255" s="48">
        <v>-1428.1</v>
      </c>
      <c r="P255" s="12"/>
      <c r="Q255" s="12">
        <v>2253.5700000000002</v>
      </c>
      <c r="R255" s="12"/>
      <c r="S255" s="12">
        <v>2938.65</v>
      </c>
      <c r="T255" s="12"/>
      <c r="U255" s="12">
        <v>757.69</v>
      </c>
      <c r="V255" s="12"/>
      <c r="W255" s="12">
        <v>3392.95</v>
      </c>
      <c r="X255" s="12"/>
      <c r="Y255" s="12">
        <v>2918.9</v>
      </c>
      <c r="Z255" s="21"/>
      <c r="AA255" s="12">
        <f t="shared" si="23"/>
        <v>16506.57</v>
      </c>
    </row>
    <row r="256" spans="1:27" x14ac:dyDescent="0.25">
      <c r="A256" s="43" t="s">
        <v>8</v>
      </c>
      <c r="B256" s="15"/>
      <c r="C256" s="12"/>
      <c r="D256" s="12"/>
      <c r="E256" s="12"/>
      <c r="F256" s="12"/>
      <c r="G256" s="12"/>
      <c r="H256" s="12"/>
      <c r="I256" s="12"/>
      <c r="J256" s="12"/>
      <c r="K256" s="12"/>
      <c r="L256" s="12"/>
      <c r="M256" s="12"/>
      <c r="N256" s="12"/>
      <c r="O256" s="48"/>
      <c r="P256" s="12"/>
      <c r="Q256" s="12"/>
      <c r="R256" s="12"/>
      <c r="S256" s="12"/>
      <c r="T256" s="12"/>
      <c r="U256" s="12"/>
      <c r="V256" s="12"/>
      <c r="W256" s="12"/>
      <c r="X256" s="12"/>
      <c r="Y256" s="12"/>
      <c r="Z256" s="21"/>
      <c r="AA256" s="12"/>
    </row>
    <row r="257" spans="1:27" x14ac:dyDescent="0.25">
      <c r="A257" s="15" t="s">
        <v>2</v>
      </c>
      <c r="B257" s="15"/>
      <c r="C257" s="12">
        <v>84281.76</v>
      </c>
      <c r="D257" s="12"/>
      <c r="E257" s="12">
        <v>1511661.02</v>
      </c>
      <c r="F257" s="12"/>
      <c r="G257" s="12">
        <v>1329058.03</v>
      </c>
      <c r="H257" s="12"/>
      <c r="I257" s="48">
        <v>1998435.77</v>
      </c>
      <c r="J257" s="12"/>
      <c r="K257" s="12">
        <v>1399802.44</v>
      </c>
      <c r="L257" s="12"/>
      <c r="M257" s="12">
        <v>498163.11</v>
      </c>
      <c r="N257" s="12"/>
      <c r="O257" s="48">
        <v>988551.62</v>
      </c>
      <c r="P257" s="12"/>
      <c r="Q257" s="12">
        <v>913553.82</v>
      </c>
      <c r="R257" s="12"/>
      <c r="S257" s="12">
        <v>1207822.56</v>
      </c>
      <c r="T257" s="12"/>
      <c r="U257" s="12">
        <v>1073309.43</v>
      </c>
      <c r="V257" s="12"/>
      <c r="W257" s="12">
        <v>1096962.46</v>
      </c>
      <c r="X257" s="12"/>
      <c r="Y257" s="12">
        <v>1086820.58</v>
      </c>
      <c r="Z257" s="21"/>
      <c r="AA257" s="12">
        <f>SUM(C257:Z257)</f>
        <v>13188422.6</v>
      </c>
    </row>
    <row r="258" spans="1:27" x14ac:dyDescent="0.25">
      <c r="A258" s="15" t="s">
        <v>5</v>
      </c>
      <c r="B258" s="15"/>
      <c r="C258" s="12">
        <v>22421.439999999999</v>
      </c>
      <c r="D258" s="12"/>
      <c r="E258" s="12">
        <v>133860.88</v>
      </c>
      <c r="F258" s="12"/>
      <c r="G258" s="12">
        <v>211789.56</v>
      </c>
      <c r="H258" s="12"/>
      <c r="I258" s="48">
        <v>-317834.76</v>
      </c>
      <c r="J258" s="12"/>
      <c r="K258" s="12">
        <v>169836.63</v>
      </c>
      <c r="L258" s="12"/>
      <c r="M258" s="12">
        <v>63572.24</v>
      </c>
      <c r="N258" s="12"/>
      <c r="O258" s="48">
        <v>-71404.98</v>
      </c>
      <c r="P258" s="12"/>
      <c r="Q258" s="12">
        <v>112678.27</v>
      </c>
      <c r="R258" s="12"/>
      <c r="S258" s="12">
        <v>146932.5</v>
      </c>
      <c r="T258" s="12"/>
      <c r="U258" s="12">
        <v>37884.36</v>
      </c>
      <c r="V258" s="12"/>
      <c r="W258" s="12">
        <v>169647.57</v>
      </c>
      <c r="X258" s="12"/>
      <c r="Y258" s="12">
        <v>145945.24</v>
      </c>
      <c r="Z258" s="21"/>
      <c r="AA258" s="12">
        <f>SUM(C258:Z258)</f>
        <v>825328.95</v>
      </c>
    </row>
    <row r="259" spans="1:27" x14ac:dyDescent="0.25">
      <c r="A259" s="15" t="s">
        <v>10</v>
      </c>
      <c r="B259" s="15"/>
      <c r="C259" s="12">
        <v>7623.29</v>
      </c>
      <c r="D259" s="12"/>
      <c r="E259" s="12">
        <v>45512.7</v>
      </c>
      <c r="F259" s="12"/>
      <c r="G259" s="12">
        <v>72008.45</v>
      </c>
      <c r="H259" s="12"/>
      <c r="I259" s="48">
        <v>-108063.82</v>
      </c>
      <c r="J259" s="12"/>
      <c r="K259" s="12">
        <v>57744.45</v>
      </c>
      <c r="L259" s="12"/>
      <c r="M259" s="12">
        <v>21614.560000000001</v>
      </c>
      <c r="N259" s="12"/>
      <c r="O259" s="48">
        <v>-24277.69</v>
      </c>
      <c r="P259" s="12"/>
      <c r="Q259" s="12">
        <v>38310.61</v>
      </c>
      <c r="R259" s="12"/>
      <c r="S259" s="12">
        <v>49957.05</v>
      </c>
      <c r="T259" s="12"/>
      <c r="U259" s="12">
        <v>12880.68</v>
      </c>
      <c r="V259" s="12"/>
      <c r="W259" s="12">
        <v>57680.17</v>
      </c>
      <c r="X259" s="12"/>
      <c r="Y259" s="12">
        <v>49621.38</v>
      </c>
      <c r="Z259" s="21"/>
      <c r="AA259" s="12">
        <f>SUM(C259:Z259)</f>
        <v>280611.82999999996</v>
      </c>
    </row>
    <row r="260" spans="1:27" x14ac:dyDescent="0.25">
      <c r="A260" s="17" t="s">
        <v>7</v>
      </c>
      <c r="B260" s="15"/>
      <c r="C260" s="12">
        <v>448.43</v>
      </c>
      <c r="D260" s="12"/>
      <c r="E260" s="12">
        <v>2677.22</v>
      </c>
      <c r="F260" s="12"/>
      <c r="G260" s="12">
        <v>4235.79</v>
      </c>
      <c r="H260" s="12"/>
      <c r="I260" s="48">
        <v>-6356.7</v>
      </c>
      <c r="J260" s="12"/>
      <c r="K260" s="12">
        <v>3396.73</v>
      </c>
      <c r="L260" s="12"/>
      <c r="M260" s="12">
        <v>1271.44</v>
      </c>
      <c r="N260" s="12"/>
      <c r="O260" s="48">
        <v>-1428.1</v>
      </c>
      <c r="P260" s="12"/>
      <c r="Q260" s="12">
        <v>2253.5700000000002</v>
      </c>
      <c r="R260" s="12"/>
      <c r="S260" s="12">
        <v>2938.65</v>
      </c>
      <c r="T260" s="12"/>
      <c r="U260" s="12">
        <v>757.69</v>
      </c>
      <c r="V260" s="12"/>
      <c r="W260" s="12">
        <v>3392.95</v>
      </c>
      <c r="X260" s="12"/>
      <c r="Y260" s="12">
        <v>2918.9</v>
      </c>
      <c r="Z260" s="21"/>
      <c r="AA260" s="12">
        <f>SUM(C260:Z260)</f>
        <v>16506.57</v>
      </c>
    </row>
    <row r="261" spans="1:27" x14ac:dyDescent="0.25">
      <c r="A261" s="43" t="s">
        <v>9</v>
      </c>
      <c r="B261" s="15"/>
      <c r="C261" s="12"/>
      <c r="D261" s="12"/>
      <c r="E261" s="12"/>
      <c r="F261" s="12"/>
      <c r="G261" s="12"/>
      <c r="H261" s="12"/>
      <c r="I261" s="12"/>
      <c r="J261" s="12"/>
      <c r="K261" s="12"/>
      <c r="L261" s="12"/>
      <c r="M261" s="12"/>
      <c r="N261" s="12"/>
      <c r="O261" s="48"/>
      <c r="P261" s="12"/>
      <c r="Q261" s="12"/>
      <c r="R261" s="12"/>
      <c r="S261" s="12"/>
      <c r="T261" s="12"/>
      <c r="U261" s="12"/>
      <c r="V261" s="12"/>
      <c r="W261" s="12"/>
      <c r="X261" s="12"/>
      <c r="Y261" s="12"/>
      <c r="Z261" s="21"/>
      <c r="AA261" s="12"/>
    </row>
    <row r="262" spans="1:27" x14ac:dyDescent="0.25">
      <c r="A262" s="15" t="s">
        <v>2</v>
      </c>
      <c r="B262" s="15"/>
      <c r="C262" s="12">
        <v>0</v>
      </c>
      <c r="D262" s="12"/>
      <c r="E262" s="12">
        <v>0</v>
      </c>
      <c r="F262" s="12"/>
      <c r="G262" s="12">
        <v>0</v>
      </c>
      <c r="H262" s="12"/>
      <c r="I262" s="12">
        <v>0</v>
      </c>
      <c r="J262" s="12"/>
      <c r="K262" s="12">
        <v>0</v>
      </c>
      <c r="L262" s="12"/>
      <c r="M262" s="12">
        <v>0</v>
      </c>
      <c r="N262" s="12"/>
      <c r="O262" s="48">
        <v>0</v>
      </c>
      <c r="P262" s="12"/>
      <c r="Q262" s="12">
        <v>0</v>
      </c>
      <c r="R262" s="12"/>
      <c r="S262" s="12">
        <v>0</v>
      </c>
      <c r="T262" s="12"/>
      <c r="U262" s="12">
        <v>0</v>
      </c>
      <c r="V262" s="12"/>
      <c r="W262" s="12">
        <v>0</v>
      </c>
      <c r="X262" s="12"/>
      <c r="Y262" s="12">
        <v>0</v>
      </c>
      <c r="Z262" s="21"/>
      <c r="AA262" s="12">
        <f t="shared" ref="AA262:AA267" si="24">SUM(C262:Z262)</f>
        <v>0</v>
      </c>
    </row>
    <row r="263" spans="1:27" x14ac:dyDescent="0.25">
      <c r="A263" s="15" t="s">
        <v>3</v>
      </c>
      <c r="B263" s="15"/>
      <c r="C263" s="12">
        <v>0</v>
      </c>
      <c r="D263" s="12"/>
      <c r="E263" s="12">
        <v>0</v>
      </c>
      <c r="F263" s="12"/>
      <c r="G263" s="12">
        <v>0</v>
      </c>
      <c r="H263" s="12"/>
      <c r="I263" s="12">
        <v>0</v>
      </c>
      <c r="J263" s="12"/>
      <c r="K263" s="12">
        <v>0</v>
      </c>
      <c r="L263" s="12"/>
      <c r="M263" s="12">
        <v>0</v>
      </c>
      <c r="N263" s="12"/>
      <c r="O263" s="48">
        <v>0</v>
      </c>
      <c r="P263" s="12"/>
      <c r="Q263" s="12">
        <v>0</v>
      </c>
      <c r="R263" s="12"/>
      <c r="S263" s="12">
        <v>0</v>
      </c>
      <c r="T263" s="12"/>
      <c r="U263" s="12">
        <v>0</v>
      </c>
      <c r="V263" s="12"/>
      <c r="W263" s="12">
        <v>0</v>
      </c>
      <c r="X263" s="12"/>
      <c r="Y263" s="12">
        <v>0</v>
      </c>
      <c r="Z263" s="21"/>
      <c r="AA263" s="12">
        <f t="shared" si="24"/>
        <v>0</v>
      </c>
    </row>
    <row r="264" spans="1:27" x14ac:dyDescent="0.25">
      <c r="A264" s="15" t="s">
        <v>4</v>
      </c>
      <c r="B264" s="15"/>
      <c r="C264" s="12">
        <v>0</v>
      </c>
      <c r="D264" s="12"/>
      <c r="E264" s="12">
        <v>0</v>
      </c>
      <c r="F264" s="12"/>
      <c r="G264" s="12">
        <v>0</v>
      </c>
      <c r="H264" s="12"/>
      <c r="I264" s="12">
        <v>0</v>
      </c>
      <c r="J264" s="12"/>
      <c r="K264" s="12">
        <v>0</v>
      </c>
      <c r="L264" s="12"/>
      <c r="M264" s="12">
        <v>0</v>
      </c>
      <c r="N264" s="12"/>
      <c r="O264" s="48">
        <v>0</v>
      </c>
      <c r="P264" s="12"/>
      <c r="Q264" s="12">
        <v>0</v>
      </c>
      <c r="R264" s="12"/>
      <c r="S264" s="12">
        <v>0</v>
      </c>
      <c r="T264" s="12"/>
      <c r="U264" s="12">
        <v>0</v>
      </c>
      <c r="V264" s="12"/>
      <c r="W264" s="12">
        <v>0</v>
      </c>
      <c r="X264" s="12"/>
      <c r="Y264" s="12">
        <v>0</v>
      </c>
      <c r="Z264" s="21"/>
      <c r="AA264" s="12">
        <f t="shared" si="24"/>
        <v>0</v>
      </c>
    </row>
    <row r="265" spans="1:27" x14ac:dyDescent="0.25">
      <c r="A265" s="15" t="s">
        <v>5</v>
      </c>
      <c r="B265" s="15"/>
      <c r="C265" s="12">
        <v>0</v>
      </c>
      <c r="D265" s="12"/>
      <c r="E265" s="12">
        <v>0</v>
      </c>
      <c r="F265" s="12"/>
      <c r="G265" s="12">
        <v>0</v>
      </c>
      <c r="H265" s="12"/>
      <c r="I265" s="12">
        <v>0</v>
      </c>
      <c r="J265" s="12"/>
      <c r="K265" s="12">
        <v>0</v>
      </c>
      <c r="L265" s="12"/>
      <c r="M265" s="12">
        <v>0</v>
      </c>
      <c r="N265" s="12"/>
      <c r="O265" s="48">
        <v>0</v>
      </c>
      <c r="P265" s="12"/>
      <c r="Q265" s="12">
        <v>0</v>
      </c>
      <c r="R265" s="12"/>
      <c r="S265" s="12">
        <v>0</v>
      </c>
      <c r="T265" s="12"/>
      <c r="U265" s="12">
        <v>0</v>
      </c>
      <c r="V265" s="12"/>
      <c r="W265" s="12">
        <v>0</v>
      </c>
      <c r="X265" s="12"/>
      <c r="Y265" s="12">
        <v>0</v>
      </c>
      <c r="Z265" s="21"/>
      <c r="AA265" s="12">
        <f t="shared" si="24"/>
        <v>0</v>
      </c>
    </row>
    <row r="266" spans="1:27" x14ac:dyDescent="0.25">
      <c r="A266" s="15" t="s">
        <v>10</v>
      </c>
      <c r="B266" s="15"/>
      <c r="C266" s="12">
        <v>0</v>
      </c>
      <c r="D266" s="12"/>
      <c r="E266" s="12">
        <v>0</v>
      </c>
      <c r="F266" s="12"/>
      <c r="G266" s="12">
        <v>0</v>
      </c>
      <c r="H266" s="12"/>
      <c r="I266" s="12">
        <v>0</v>
      </c>
      <c r="J266" s="12"/>
      <c r="K266" s="12">
        <v>0</v>
      </c>
      <c r="L266" s="12"/>
      <c r="M266" s="12">
        <v>0</v>
      </c>
      <c r="N266" s="12"/>
      <c r="O266" s="48">
        <v>0</v>
      </c>
      <c r="P266" s="12"/>
      <c r="Q266" s="12">
        <v>0</v>
      </c>
      <c r="R266" s="12"/>
      <c r="S266" s="12">
        <v>0</v>
      </c>
      <c r="T266" s="12"/>
      <c r="U266" s="12">
        <v>0</v>
      </c>
      <c r="V266" s="12"/>
      <c r="W266" s="12">
        <v>0</v>
      </c>
      <c r="X266" s="12"/>
      <c r="Y266" s="12">
        <v>0</v>
      </c>
      <c r="Z266" s="21"/>
      <c r="AA266" s="12">
        <f t="shared" si="24"/>
        <v>0</v>
      </c>
    </row>
    <row r="267" spans="1:27" x14ac:dyDescent="0.25">
      <c r="A267" s="17" t="s">
        <v>7</v>
      </c>
      <c r="B267" s="15"/>
      <c r="C267" s="12">
        <v>0</v>
      </c>
      <c r="D267" s="12"/>
      <c r="E267" s="12">
        <v>0</v>
      </c>
      <c r="F267" s="12"/>
      <c r="G267" s="12">
        <v>0</v>
      </c>
      <c r="H267" s="12"/>
      <c r="I267" s="12">
        <v>0</v>
      </c>
      <c r="J267" s="12"/>
      <c r="K267" s="12">
        <v>0</v>
      </c>
      <c r="L267" s="12"/>
      <c r="M267" s="12">
        <v>0</v>
      </c>
      <c r="N267" s="12"/>
      <c r="O267" s="48">
        <v>0</v>
      </c>
      <c r="P267" s="12"/>
      <c r="Q267" s="12">
        <v>0</v>
      </c>
      <c r="R267" s="12"/>
      <c r="S267" s="12">
        <v>0</v>
      </c>
      <c r="T267" s="12"/>
      <c r="U267" s="12">
        <v>0</v>
      </c>
      <c r="V267" s="12"/>
      <c r="W267" s="12">
        <v>0</v>
      </c>
      <c r="X267" s="12"/>
      <c r="Y267" s="12">
        <v>0</v>
      </c>
      <c r="Z267" s="21"/>
      <c r="AA267" s="12">
        <f t="shared" si="24"/>
        <v>0</v>
      </c>
    </row>
    <row r="268" spans="1:27" x14ac:dyDescent="0.25">
      <c r="A268" s="17"/>
      <c r="B268" s="15"/>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21"/>
      <c r="AA268" s="12"/>
    </row>
    <row r="269" spans="1:27" x14ac:dyDescent="0.25">
      <c r="A269" s="17"/>
      <c r="B269" s="15"/>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21"/>
      <c r="AA269" s="12"/>
    </row>
    <row r="270" spans="1:27" x14ac:dyDescent="0.25">
      <c r="A270" s="11" t="s">
        <v>39</v>
      </c>
      <c r="B270" s="15"/>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21"/>
      <c r="AA270" s="12"/>
    </row>
    <row r="271" spans="1:27" x14ac:dyDescent="0.25">
      <c r="A271" s="43" t="s">
        <v>1</v>
      </c>
      <c r="B271" s="15"/>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21"/>
      <c r="AA271" s="12"/>
    </row>
    <row r="272" spans="1:27" x14ac:dyDescent="0.25">
      <c r="A272" s="15" t="s">
        <v>2</v>
      </c>
      <c r="B272" s="15"/>
      <c r="C272" s="12">
        <v>0</v>
      </c>
      <c r="D272" s="12"/>
      <c r="E272" s="12">
        <v>0</v>
      </c>
      <c r="F272" s="12"/>
      <c r="G272" s="12">
        <v>0</v>
      </c>
      <c r="H272" s="12"/>
      <c r="I272" s="12">
        <v>0</v>
      </c>
      <c r="J272" s="12"/>
      <c r="K272" s="12">
        <v>159503.1</v>
      </c>
      <c r="L272" s="12"/>
      <c r="M272" s="12">
        <v>165833.65</v>
      </c>
      <c r="N272" s="12"/>
      <c r="O272" s="12">
        <v>465476.25</v>
      </c>
      <c r="P272" s="12"/>
      <c r="Q272" s="12">
        <v>642726</v>
      </c>
      <c r="R272" s="12"/>
      <c r="S272" s="12">
        <v>813682.25</v>
      </c>
      <c r="T272" s="12"/>
      <c r="U272" s="12">
        <v>623694.75</v>
      </c>
      <c r="V272" s="12"/>
      <c r="W272" s="12">
        <v>684558</v>
      </c>
      <c r="X272" s="12"/>
      <c r="Y272" s="12">
        <v>882400.25</v>
      </c>
      <c r="Z272" s="21"/>
      <c r="AA272" s="12">
        <f t="shared" ref="AA272:AA277" si="25">SUM(C272:Z272)</f>
        <v>4437874.25</v>
      </c>
    </row>
    <row r="273" spans="1:27" x14ac:dyDescent="0.25">
      <c r="A273" s="15" t="s">
        <v>3</v>
      </c>
      <c r="B273" s="15"/>
      <c r="C273" s="12">
        <v>0</v>
      </c>
      <c r="D273" s="12"/>
      <c r="E273" s="12">
        <v>0</v>
      </c>
      <c r="F273" s="12"/>
      <c r="G273" s="12">
        <v>0</v>
      </c>
      <c r="H273" s="12"/>
      <c r="I273" s="12">
        <v>0</v>
      </c>
      <c r="J273" s="12"/>
      <c r="K273" s="12">
        <v>47316.6</v>
      </c>
      <c r="L273" s="12"/>
      <c r="M273" s="12">
        <v>29632.9</v>
      </c>
      <c r="N273" s="12"/>
      <c r="O273" s="12">
        <v>95490.5</v>
      </c>
      <c r="P273" s="12"/>
      <c r="Q273" s="12">
        <v>48176</v>
      </c>
      <c r="R273" s="12"/>
      <c r="S273" s="12">
        <v>88819.5</v>
      </c>
      <c r="T273" s="12"/>
      <c r="U273" s="12">
        <v>93172.5</v>
      </c>
      <c r="V273" s="12"/>
      <c r="W273" s="12">
        <v>78731.5</v>
      </c>
      <c r="X273" s="12"/>
      <c r="Y273" s="12">
        <v>137580</v>
      </c>
      <c r="Z273" s="21"/>
      <c r="AA273" s="12">
        <f t="shared" si="25"/>
        <v>618919.5</v>
      </c>
    </row>
    <row r="274" spans="1:27" x14ac:dyDescent="0.25">
      <c r="A274" s="15" t="s">
        <v>4</v>
      </c>
      <c r="B274" s="15"/>
      <c r="C274" s="12">
        <v>0</v>
      </c>
      <c r="D274" s="12"/>
      <c r="E274" s="12">
        <v>0</v>
      </c>
      <c r="F274" s="12"/>
      <c r="G274" s="12">
        <v>0</v>
      </c>
      <c r="H274" s="12"/>
      <c r="I274" s="12">
        <v>0</v>
      </c>
      <c r="J274" s="12"/>
      <c r="K274" s="12">
        <v>0</v>
      </c>
      <c r="L274" s="12"/>
      <c r="M274" s="12">
        <v>0</v>
      </c>
      <c r="N274" s="12"/>
      <c r="O274" s="12">
        <v>0</v>
      </c>
      <c r="P274" s="12"/>
      <c r="Q274" s="12">
        <v>0</v>
      </c>
      <c r="R274" s="12"/>
      <c r="S274" s="12">
        <v>0</v>
      </c>
      <c r="T274" s="12"/>
      <c r="U274" s="12">
        <v>0</v>
      </c>
      <c r="V274" s="12"/>
      <c r="W274" s="12">
        <v>0</v>
      </c>
      <c r="X274" s="12"/>
      <c r="Y274" s="12">
        <v>0</v>
      </c>
      <c r="Z274" s="21"/>
      <c r="AA274" s="12">
        <f t="shared" si="25"/>
        <v>0</v>
      </c>
    </row>
    <row r="275" spans="1:27" x14ac:dyDescent="0.25">
      <c r="A275" s="15" t="s">
        <v>5</v>
      </c>
      <c r="B275" s="15"/>
      <c r="C275" s="12">
        <v>0</v>
      </c>
      <c r="D275" s="12"/>
      <c r="E275" s="12">
        <v>0</v>
      </c>
      <c r="F275" s="12"/>
      <c r="G275" s="12">
        <v>0</v>
      </c>
      <c r="H275" s="12"/>
      <c r="I275" s="12">
        <v>0</v>
      </c>
      <c r="J275" s="12"/>
      <c r="K275" s="12">
        <v>47316.6</v>
      </c>
      <c r="L275" s="12"/>
      <c r="M275" s="12">
        <v>29632.9</v>
      </c>
      <c r="N275" s="12"/>
      <c r="O275" s="12">
        <v>95490.5</v>
      </c>
      <c r="P275" s="12"/>
      <c r="Q275" s="12">
        <v>48176</v>
      </c>
      <c r="R275" s="12"/>
      <c r="S275" s="12">
        <v>88819.5</v>
      </c>
      <c r="T275" s="12"/>
      <c r="U275" s="12">
        <v>93172.5</v>
      </c>
      <c r="V275" s="12"/>
      <c r="W275" s="12">
        <v>78731.5</v>
      </c>
      <c r="X275" s="12"/>
      <c r="Y275" s="12">
        <v>137580</v>
      </c>
      <c r="Z275" s="21"/>
      <c r="AA275" s="12">
        <f t="shared" si="25"/>
        <v>618919.5</v>
      </c>
    </row>
    <row r="276" spans="1:27" x14ac:dyDescent="0.25">
      <c r="A276" s="15" t="s">
        <v>6</v>
      </c>
      <c r="B276" s="15"/>
      <c r="C276" s="12">
        <v>0</v>
      </c>
      <c r="D276" s="12"/>
      <c r="E276" s="12">
        <v>0</v>
      </c>
      <c r="F276" s="12"/>
      <c r="G276" s="12">
        <v>0</v>
      </c>
      <c r="H276" s="12"/>
      <c r="I276" s="12">
        <v>0</v>
      </c>
      <c r="J276" s="12"/>
      <c r="K276" s="12">
        <v>16087.64</v>
      </c>
      <c r="L276" s="12"/>
      <c r="M276" s="12">
        <v>10075.19</v>
      </c>
      <c r="N276" s="12"/>
      <c r="O276" s="12">
        <v>32466.78</v>
      </c>
      <c r="P276" s="12"/>
      <c r="Q276" s="12">
        <v>16379.84</v>
      </c>
      <c r="R276" s="12"/>
      <c r="S276" s="12">
        <v>30198.63</v>
      </c>
      <c r="T276" s="12"/>
      <c r="U276" s="12">
        <v>31678.65</v>
      </c>
      <c r="V276" s="12"/>
      <c r="W276" s="12">
        <v>26768.71</v>
      </c>
      <c r="X276" s="12"/>
      <c r="Y276" s="12">
        <v>46777.2</v>
      </c>
      <c r="Z276" s="21"/>
      <c r="AA276" s="12">
        <f t="shared" si="25"/>
        <v>210432.64000000001</v>
      </c>
    </row>
    <row r="277" spans="1:27" x14ac:dyDescent="0.25">
      <c r="A277" s="17" t="s">
        <v>7</v>
      </c>
      <c r="B277" s="15"/>
      <c r="C277" s="12">
        <v>0</v>
      </c>
      <c r="D277" s="12"/>
      <c r="E277" s="12">
        <v>0</v>
      </c>
      <c r="F277" s="12"/>
      <c r="G277" s="12">
        <v>0</v>
      </c>
      <c r="H277" s="12"/>
      <c r="I277" s="12">
        <v>0</v>
      </c>
      <c r="J277" s="12"/>
      <c r="K277" s="12">
        <v>946.33</v>
      </c>
      <c r="L277" s="12"/>
      <c r="M277" s="12">
        <v>592.66</v>
      </c>
      <c r="N277" s="12"/>
      <c r="O277" s="12">
        <v>1909.82</v>
      </c>
      <c r="P277" s="12"/>
      <c r="Q277" s="12">
        <v>963.52</v>
      </c>
      <c r="R277" s="12"/>
      <c r="S277" s="12">
        <v>1776.39</v>
      </c>
      <c r="T277" s="12"/>
      <c r="U277" s="12">
        <v>1863.45</v>
      </c>
      <c r="V277" s="12"/>
      <c r="W277" s="12">
        <v>1574.63</v>
      </c>
      <c r="X277" s="12"/>
      <c r="Y277" s="12">
        <v>2751.6</v>
      </c>
      <c r="Z277" s="21"/>
      <c r="AA277" s="12">
        <f t="shared" si="25"/>
        <v>12378.4</v>
      </c>
    </row>
    <row r="278" spans="1:27" x14ac:dyDescent="0.25">
      <c r="A278" s="43" t="s">
        <v>8</v>
      </c>
      <c r="B278" s="15"/>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21"/>
      <c r="AA278" s="12"/>
    </row>
    <row r="279" spans="1:27" x14ac:dyDescent="0.25">
      <c r="A279" s="15" t="s">
        <v>2</v>
      </c>
      <c r="B279" s="15"/>
      <c r="C279" s="12">
        <v>0</v>
      </c>
      <c r="D279" s="12"/>
      <c r="E279" s="12">
        <v>0</v>
      </c>
      <c r="F279" s="12"/>
      <c r="G279" s="12">
        <v>0</v>
      </c>
      <c r="H279" s="12"/>
      <c r="I279" s="12">
        <v>0</v>
      </c>
      <c r="J279" s="12"/>
      <c r="K279" s="12">
        <v>159503.1</v>
      </c>
      <c r="L279" s="12"/>
      <c r="M279" s="12">
        <v>165833.65</v>
      </c>
      <c r="N279" s="12"/>
      <c r="O279" s="12">
        <v>465476.25</v>
      </c>
      <c r="P279" s="12"/>
      <c r="Q279" s="12">
        <v>642726</v>
      </c>
      <c r="R279" s="12"/>
      <c r="S279" s="12">
        <v>813682.25</v>
      </c>
      <c r="T279" s="12"/>
      <c r="U279" s="12">
        <v>623694.75</v>
      </c>
      <c r="V279" s="12"/>
      <c r="W279" s="12">
        <v>684558</v>
      </c>
      <c r="X279" s="12"/>
      <c r="Y279" s="12">
        <v>882400.25</v>
      </c>
      <c r="Z279" s="21"/>
      <c r="AA279" s="12">
        <f>SUM(C279:Z279)</f>
        <v>4437874.25</v>
      </c>
    </row>
    <row r="280" spans="1:27" x14ac:dyDescent="0.25">
      <c r="A280" s="15" t="s">
        <v>5</v>
      </c>
      <c r="B280" s="15"/>
      <c r="C280" s="12">
        <v>0</v>
      </c>
      <c r="D280" s="12"/>
      <c r="E280" s="12">
        <v>0</v>
      </c>
      <c r="F280" s="12"/>
      <c r="G280" s="12">
        <v>0</v>
      </c>
      <c r="H280" s="12"/>
      <c r="I280" s="12">
        <v>0</v>
      </c>
      <c r="J280" s="12"/>
      <c r="K280" s="12">
        <v>47316.6</v>
      </c>
      <c r="L280" s="12"/>
      <c r="M280" s="12">
        <v>29632.9</v>
      </c>
      <c r="N280" s="12"/>
      <c r="O280" s="12">
        <v>95490.5</v>
      </c>
      <c r="P280" s="12"/>
      <c r="Q280" s="12">
        <v>48176</v>
      </c>
      <c r="R280" s="12"/>
      <c r="S280" s="12">
        <v>88819.5</v>
      </c>
      <c r="T280" s="12"/>
      <c r="U280" s="12">
        <v>93172.5</v>
      </c>
      <c r="V280" s="12"/>
      <c r="W280" s="12">
        <v>78731.5</v>
      </c>
      <c r="X280" s="12"/>
      <c r="Y280" s="12">
        <v>137580</v>
      </c>
      <c r="Z280" s="21"/>
      <c r="AA280" s="12">
        <f>SUM(C280:Z280)</f>
        <v>618919.5</v>
      </c>
    </row>
    <row r="281" spans="1:27" x14ac:dyDescent="0.25">
      <c r="A281" s="15" t="s">
        <v>10</v>
      </c>
      <c r="B281" s="15"/>
      <c r="C281" s="12">
        <v>0</v>
      </c>
      <c r="D281" s="12"/>
      <c r="E281" s="12">
        <v>0</v>
      </c>
      <c r="F281" s="12"/>
      <c r="G281" s="12">
        <v>0</v>
      </c>
      <c r="H281" s="12"/>
      <c r="I281" s="12">
        <v>0</v>
      </c>
      <c r="J281" s="12"/>
      <c r="K281" s="12">
        <v>16087.64</v>
      </c>
      <c r="L281" s="12"/>
      <c r="M281" s="12">
        <v>10075.19</v>
      </c>
      <c r="N281" s="12"/>
      <c r="O281" s="12">
        <v>32466.78</v>
      </c>
      <c r="P281" s="12"/>
      <c r="Q281" s="12">
        <v>16379.84</v>
      </c>
      <c r="R281" s="12"/>
      <c r="S281" s="12">
        <v>30198.63</v>
      </c>
      <c r="T281" s="12"/>
      <c r="U281" s="12">
        <v>31678.65</v>
      </c>
      <c r="V281" s="12"/>
      <c r="W281" s="12">
        <v>26768.71</v>
      </c>
      <c r="X281" s="12"/>
      <c r="Y281" s="12">
        <v>46777.2</v>
      </c>
      <c r="Z281" s="21"/>
      <c r="AA281" s="12">
        <f>SUM(C281:Z281)</f>
        <v>210432.64000000001</v>
      </c>
    </row>
    <row r="282" spans="1:27" x14ac:dyDescent="0.25">
      <c r="A282" s="17" t="s">
        <v>7</v>
      </c>
      <c r="B282" s="15"/>
      <c r="C282" s="12">
        <v>0</v>
      </c>
      <c r="D282" s="12"/>
      <c r="E282" s="12">
        <v>0</v>
      </c>
      <c r="F282" s="12"/>
      <c r="G282" s="12">
        <v>0</v>
      </c>
      <c r="H282" s="12"/>
      <c r="I282" s="12">
        <v>0</v>
      </c>
      <c r="J282" s="12"/>
      <c r="K282" s="12">
        <v>946.33</v>
      </c>
      <c r="L282" s="12"/>
      <c r="M282" s="12">
        <v>592.66</v>
      </c>
      <c r="N282" s="12"/>
      <c r="O282" s="12">
        <v>1909.82</v>
      </c>
      <c r="P282" s="12"/>
      <c r="Q282" s="12">
        <v>963.52</v>
      </c>
      <c r="R282" s="12"/>
      <c r="S282" s="12">
        <v>1776.39</v>
      </c>
      <c r="T282" s="12"/>
      <c r="U282" s="12">
        <v>1863.45</v>
      </c>
      <c r="V282" s="12"/>
      <c r="W282" s="12">
        <v>1574.63</v>
      </c>
      <c r="X282" s="12"/>
      <c r="Y282" s="12">
        <v>2751.6</v>
      </c>
      <c r="Z282" s="21"/>
      <c r="AA282" s="12">
        <f>SUM(C282:Z282)</f>
        <v>12378.4</v>
      </c>
    </row>
    <row r="283" spans="1:27" x14ac:dyDescent="0.25">
      <c r="A283" s="43" t="s">
        <v>9</v>
      </c>
      <c r="B283" s="15"/>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21"/>
      <c r="AA283" s="12"/>
    </row>
    <row r="284" spans="1:27" x14ac:dyDescent="0.25">
      <c r="A284" s="15" t="s">
        <v>2</v>
      </c>
      <c r="B284" s="15"/>
      <c r="C284" s="12">
        <v>0</v>
      </c>
      <c r="D284" s="12"/>
      <c r="E284" s="12">
        <v>0</v>
      </c>
      <c r="F284" s="12"/>
      <c r="G284" s="12">
        <v>0</v>
      </c>
      <c r="H284" s="12"/>
      <c r="I284" s="12">
        <v>0</v>
      </c>
      <c r="J284" s="12"/>
      <c r="K284" s="12">
        <v>0</v>
      </c>
      <c r="L284" s="12"/>
      <c r="M284" s="12">
        <v>0</v>
      </c>
      <c r="N284" s="12"/>
      <c r="O284" s="12">
        <v>0</v>
      </c>
      <c r="P284" s="12"/>
      <c r="Q284" s="12">
        <v>0</v>
      </c>
      <c r="R284" s="12"/>
      <c r="S284" s="12">
        <v>0</v>
      </c>
      <c r="T284" s="12"/>
      <c r="U284" s="12">
        <v>0</v>
      </c>
      <c r="V284" s="12"/>
      <c r="W284" s="12">
        <v>0</v>
      </c>
      <c r="X284" s="12"/>
      <c r="Y284" s="12">
        <v>0</v>
      </c>
      <c r="Z284" s="21"/>
      <c r="AA284" s="12">
        <f t="shared" ref="AA284:AA289" si="26">SUM(C284:Z284)</f>
        <v>0</v>
      </c>
    </row>
    <row r="285" spans="1:27" x14ac:dyDescent="0.25">
      <c r="A285" s="15" t="s">
        <v>3</v>
      </c>
      <c r="B285" s="15"/>
      <c r="C285" s="12">
        <v>0</v>
      </c>
      <c r="D285" s="12"/>
      <c r="E285" s="12">
        <v>0</v>
      </c>
      <c r="F285" s="12"/>
      <c r="G285" s="12">
        <v>0</v>
      </c>
      <c r="H285" s="12"/>
      <c r="I285" s="12">
        <v>0</v>
      </c>
      <c r="J285" s="12"/>
      <c r="K285" s="12">
        <v>0</v>
      </c>
      <c r="L285" s="12"/>
      <c r="M285" s="12">
        <v>0</v>
      </c>
      <c r="N285" s="12"/>
      <c r="O285" s="12">
        <v>0</v>
      </c>
      <c r="P285" s="12"/>
      <c r="Q285" s="12">
        <v>0</v>
      </c>
      <c r="R285" s="12"/>
      <c r="S285" s="12">
        <v>0</v>
      </c>
      <c r="T285" s="12"/>
      <c r="U285" s="12">
        <v>0</v>
      </c>
      <c r="V285" s="12"/>
      <c r="W285" s="12">
        <v>0</v>
      </c>
      <c r="X285" s="12"/>
      <c r="Y285" s="12">
        <v>0</v>
      </c>
      <c r="Z285" s="21"/>
      <c r="AA285" s="12">
        <f t="shared" si="26"/>
        <v>0</v>
      </c>
    </row>
    <row r="286" spans="1:27" x14ac:dyDescent="0.25">
      <c r="A286" s="15" t="s">
        <v>4</v>
      </c>
      <c r="B286" s="15"/>
      <c r="C286" s="12">
        <v>0</v>
      </c>
      <c r="D286" s="12"/>
      <c r="E286" s="12">
        <v>0</v>
      </c>
      <c r="F286" s="12"/>
      <c r="G286" s="12">
        <v>0</v>
      </c>
      <c r="H286" s="12"/>
      <c r="I286" s="12">
        <v>0</v>
      </c>
      <c r="J286" s="12"/>
      <c r="K286" s="12">
        <v>0</v>
      </c>
      <c r="L286" s="12"/>
      <c r="M286" s="12">
        <v>0</v>
      </c>
      <c r="N286" s="12"/>
      <c r="O286" s="12">
        <v>0</v>
      </c>
      <c r="P286" s="12"/>
      <c r="Q286" s="12">
        <v>0</v>
      </c>
      <c r="R286" s="12"/>
      <c r="S286" s="12">
        <v>0</v>
      </c>
      <c r="T286" s="12"/>
      <c r="U286" s="12">
        <v>0</v>
      </c>
      <c r="V286" s="12"/>
      <c r="W286" s="12">
        <v>0</v>
      </c>
      <c r="X286" s="12"/>
      <c r="Y286" s="12">
        <v>0</v>
      </c>
      <c r="Z286" s="21"/>
      <c r="AA286" s="12">
        <f t="shared" si="26"/>
        <v>0</v>
      </c>
    </row>
    <row r="287" spans="1:27" x14ac:dyDescent="0.25">
      <c r="A287" s="15" t="s">
        <v>5</v>
      </c>
      <c r="B287" s="15"/>
      <c r="C287" s="12">
        <v>0</v>
      </c>
      <c r="D287" s="12"/>
      <c r="E287" s="12">
        <v>0</v>
      </c>
      <c r="F287" s="12"/>
      <c r="G287" s="12">
        <v>0</v>
      </c>
      <c r="H287" s="12"/>
      <c r="I287" s="12">
        <v>0</v>
      </c>
      <c r="J287" s="12"/>
      <c r="K287" s="12">
        <v>0</v>
      </c>
      <c r="L287" s="12"/>
      <c r="M287" s="12">
        <v>0</v>
      </c>
      <c r="N287" s="12"/>
      <c r="O287" s="12">
        <v>0</v>
      </c>
      <c r="P287" s="12"/>
      <c r="Q287" s="12">
        <v>0</v>
      </c>
      <c r="R287" s="12"/>
      <c r="S287" s="12">
        <v>0</v>
      </c>
      <c r="T287" s="12"/>
      <c r="U287" s="12">
        <v>0</v>
      </c>
      <c r="V287" s="12"/>
      <c r="W287" s="12">
        <v>0</v>
      </c>
      <c r="X287" s="12"/>
      <c r="Y287" s="12">
        <v>0</v>
      </c>
      <c r="Z287" s="21"/>
      <c r="AA287" s="12">
        <f t="shared" si="26"/>
        <v>0</v>
      </c>
    </row>
    <row r="288" spans="1:27" x14ac:dyDescent="0.25">
      <c r="A288" s="15" t="s">
        <v>10</v>
      </c>
      <c r="B288" s="15"/>
      <c r="C288" s="12">
        <v>0</v>
      </c>
      <c r="D288" s="12"/>
      <c r="E288" s="12">
        <v>0</v>
      </c>
      <c r="F288" s="12"/>
      <c r="G288" s="12">
        <v>0</v>
      </c>
      <c r="H288" s="12"/>
      <c r="I288" s="12">
        <v>0</v>
      </c>
      <c r="J288" s="12"/>
      <c r="K288" s="12">
        <v>0</v>
      </c>
      <c r="L288" s="12"/>
      <c r="M288" s="12">
        <v>0</v>
      </c>
      <c r="N288" s="12"/>
      <c r="O288" s="12">
        <v>0</v>
      </c>
      <c r="P288" s="12"/>
      <c r="Q288" s="12">
        <v>0</v>
      </c>
      <c r="R288" s="12"/>
      <c r="S288" s="12">
        <v>0</v>
      </c>
      <c r="T288" s="12"/>
      <c r="U288" s="12">
        <v>0</v>
      </c>
      <c r="V288" s="12"/>
      <c r="W288" s="12">
        <v>0</v>
      </c>
      <c r="X288" s="12"/>
      <c r="Y288" s="12">
        <v>0</v>
      </c>
      <c r="Z288" s="21"/>
      <c r="AA288" s="12">
        <f t="shared" si="26"/>
        <v>0</v>
      </c>
    </row>
    <row r="289" spans="1:27" x14ac:dyDescent="0.25">
      <c r="A289" s="17" t="s">
        <v>7</v>
      </c>
      <c r="B289" s="15"/>
      <c r="C289" s="12">
        <v>0</v>
      </c>
      <c r="D289" s="12"/>
      <c r="E289" s="12">
        <v>0</v>
      </c>
      <c r="F289" s="12"/>
      <c r="G289" s="12">
        <v>0</v>
      </c>
      <c r="H289" s="12"/>
      <c r="I289" s="12">
        <v>0</v>
      </c>
      <c r="J289" s="12"/>
      <c r="K289" s="12">
        <v>0</v>
      </c>
      <c r="L289" s="12"/>
      <c r="M289" s="12">
        <v>0</v>
      </c>
      <c r="N289" s="12"/>
      <c r="O289" s="12">
        <v>0</v>
      </c>
      <c r="P289" s="12"/>
      <c r="Q289" s="12">
        <v>0</v>
      </c>
      <c r="R289" s="12"/>
      <c r="S289" s="12">
        <v>0</v>
      </c>
      <c r="T289" s="12"/>
      <c r="U289" s="12">
        <v>0</v>
      </c>
      <c r="V289" s="12"/>
      <c r="W289" s="12">
        <v>0</v>
      </c>
      <c r="X289" s="12"/>
      <c r="Y289" s="12">
        <v>0</v>
      </c>
      <c r="Z289" s="21"/>
      <c r="AA289" s="12">
        <f t="shared" si="26"/>
        <v>0</v>
      </c>
    </row>
    <row r="290" spans="1:27" x14ac:dyDescent="0.25">
      <c r="A290" s="17"/>
      <c r="B290" s="15"/>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21"/>
      <c r="AA290" s="12"/>
    </row>
    <row r="291" spans="1:27" x14ac:dyDescent="0.25">
      <c r="A291" s="17"/>
      <c r="B291" s="15"/>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21"/>
      <c r="AA291" s="12"/>
    </row>
    <row r="292" spans="1:27" x14ac:dyDescent="0.25">
      <c r="A292" s="11" t="s">
        <v>40</v>
      </c>
      <c r="B292" s="15"/>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21"/>
      <c r="AA292" s="12"/>
    </row>
    <row r="293" spans="1:27" x14ac:dyDescent="0.25">
      <c r="A293" s="43" t="s">
        <v>1</v>
      </c>
      <c r="B293" s="15"/>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21"/>
      <c r="AA293" s="12"/>
    </row>
    <row r="294" spans="1:27" x14ac:dyDescent="0.25">
      <c r="A294" s="15" t="s">
        <v>2</v>
      </c>
      <c r="B294" s="15"/>
      <c r="C294" s="12">
        <v>0</v>
      </c>
      <c r="D294" s="12"/>
      <c r="E294" s="12">
        <v>0</v>
      </c>
      <c r="F294" s="12"/>
      <c r="G294" s="12">
        <v>0</v>
      </c>
      <c r="H294" s="12"/>
      <c r="I294" s="12">
        <v>0</v>
      </c>
      <c r="J294" s="12"/>
      <c r="K294" s="12">
        <v>164485.64000000001</v>
      </c>
      <c r="L294" s="12"/>
      <c r="M294" s="48">
        <v>214102.53999999998</v>
      </c>
      <c r="N294" s="12"/>
      <c r="O294" s="48">
        <v>2070814.9</v>
      </c>
      <c r="P294" s="12"/>
      <c r="Q294" s="48">
        <v>2380287.3200000003</v>
      </c>
      <c r="R294" s="12"/>
      <c r="S294" s="48">
        <v>2972441.27</v>
      </c>
      <c r="T294" s="12"/>
      <c r="U294" s="48">
        <v>3541201.1799999997</v>
      </c>
      <c r="V294" s="12"/>
      <c r="W294" s="48">
        <v>3166123.09</v>
      </c>
      <c r="X294" s="12"/>
      <c r="Y294" s="48">
        <v>1550092.81</v>
      </c>
      <c r="Z294" s="21"/>
      <c r="AA294" s="48">
        <f t="shared" ref="AA294:AA299" si="27">SUM(C294:Z294)</f>
        <v>16059548.75</v>
      </c>
    </row>
    <row r="295" spans="1:27" x14ac:dyDescent="0.25">
      <c r="A295" s="15" t="s">
        <v>3</v>
      </c>
      <c r="B295" s="15"/>
      <c r="C295" s="12">
        <v>0</v>
      </c>
      <c r="D295" s="12"/>
      <c r="E295" s="12">
        <v>0</v>
      </c>
      <c r="F295" s="12"/>
      <c r="G295" s="12">
        <v>0</v>
      </c>
      <c r="H295" s="12"/>
      <c r="I295" s="12">
        <v>0</v>
      </c>
      <c r="J295" s="12"/>
      <c r="K295" s="12">
        <v>62064.91</v>
      </c>
      <c r="L295" s="12"/>
      <c r="M295" s="48">
        <v>10330.549999999999</v>
      </c>
      <c r="N295" s="12"/>
      <c r="O295" s="48">
        <v>124657.23999999999</v>
      </c>
      <c r="P295" s="12"/>
      <c r="Q295" s="48">
        <v>89733.66</v>
      </c>
      <c r="R295" s="12"/>
      <c r="S295" s="48">
        <v>212938.43000000002</v>
      </c>
      <c r="T295" s="12"/>
      <c r="U295" s="48">
        <v>137320.43</v>
      </c>
      <c r="V295" s="12"/>
      <c r="W295" s="48">
        <v>170269.23</v>
      </c>
      <c r="X295" s="12"/>
      <c r="Y295" s="48">
        <v>84003.579999999987</v>
      </c>
      <c r="Z295" s="21"/>
      <c r="AA295" s="48">
        <f t="shared" si="27"/>
        <v>891318.02999999991</v>
      </c>
    </row>
    <row r="296" spans="1:27" x14ac:dyDescent="0.25">
      <c r="A296" s="15" t="s">
        <v>4</v>
      </c>
      <c r="B296" s="15"/>
      <c r="C296" s="12">
        <v>0</v>
      </c>
      <c r="D296" s="12"/>
      <c r="E296" s="12">
        <v>0</v>
      </c>
      <c r="F296" s="12"/>
      <c r="G296" s="12">
        <v>0</v>
      </c>
      <c r="H296" s="12"/>
      <c r="I296" s="12">
        <v>0</v>
      </c>
      <c r="J296" s="12"/>
      <c r="K296" s="12">
        <v>0</v>
      </c>
      <c r="L296" s="12"/>
      <c r="M296" s="48">
        <v>15063.49</v>
      </c>
      <c r="N296" s="12"/>
      <c r="O296" s="48">
        <v>208275.47</v>
      </c>
      <c r="P296" s="12"/>
      <c r="Q296" s="48">
        <v>217418.96</v>
      </c>
      <c r="R296" s="12"/>
      <c r="S296" s="48">
        <v>339432.91</v>
      </c>
      <c r="T296" s="12"/>
      <c r="U296" s="48">
        <v>516178.76</v>
      </c>
      <c r="V296" s="12"/>
      <c r="W296" s="48">
        <v>625212.51</v>
      </c>
      <c r="X296" s="12"/>
      <c r="Y296" s="48">
        <v>76932.03</v>
      </c>
      <c r="Z296" s="21"/>
      <c r="AA296" s="48">
        <f t="shared" si="27"/>
        <v>1998514.13</v>
      </c>
    </row>
    <row r="297" spans="1:27" x14ac:dyDescent="0.25">
      <c r="A297" s="15" t="s">
        <v>5</v>
      </c>
      <c r="B297" s="15"/>
      <c r="C297" s="12">
        <v>0</v>
      </c>
      <c r="D297" s="12"/>
      <c r="E297" s="12">
        <v>0</v>
      </c>
      <c r="F297" s="12"/>
      <c r="G297" s="12">
        <v>0</v>
      </c>
      <c r="H297" s="12"/>
      <c r="I297" s="12">
        <v>0</v>
      </c>
      <c r="J297" s="12"/>
      <c r="K297" s="12">
        <v>62064.91</v>
      </c>
      <c r="L297" s="12"/>
      <c r="M297" s="48">
        <v>-4732.9400000000005</v>
      </c>
      <c r="N297" s="12"/>
      <c r="O297" s="48">
        <v>-83618.23</v>
      </c>
      <c r="P297" s="12"/>
      <c r="Q297" s="48">
        <v>-127685.3</v>
      </c>
      <c r="R297" s="12"/>
      <c r="S297" s="48">
        <v>-126494.47999999998</v>
      </c>
      <c r="T297" s="12"/>
      <c r="U297" s="48">
        <v>-378858.33</v>
      </c>
      <c r="V297" s="12"/>
      <c r="W297" s="48">
        <v>-454943.27999999997</v>
      </c>
      <c r="X297" s="12"/>
      <c r="Y297" s="48">
        <v>7071.5499999999956</v>
      </c>
      <c r="Z297" s="21"/>
      <c r="AA297" s="48">
        <f t="shared" si="27"/>
        <v>-1107196.0999999999</v>
      </c>
    </row>
    <row r="298" spans="1:27" x14ac:dyDescent="0.25">
      <c r="A298" s="15" t="s">
        <v>6</v>
      </c>
      <c r="B298" s="15"/>
      <c r="C298" s="12">
        <v>0</v>
      </c>
      <c r="D298" s="12"/>
      <c r="E298" s="12">
        <v>0</v>
      </c>
      <c r="F298" s="12"/>
      <c r="G298" s="12">
        <v>0</v>
      </c>
      <c r="H298" s="12"/>
      <c r="I298" s="12">
        <v>0</v>
      </c>
      <c r="J298" s="12"/>
      <c r="K298" s="12">
        <v>21102.07</v>
      </c>
      <c r="L298" s="12"/>
      <c r="M298" s="48">
        <v>-1609.2000000000003</v>
      </c>
      <c r="N298" s="12"/>
      <c r="O298" s="48">
        <v>-28430.199999999997</v>
      </c>
      <c r="P298" s="12"/>
      <c r="Q298" s="48">
        <v>-43413</v>
      </c>
      <c r="R298" s="12"/>
      <c r="S298" s="48">
        <v>-43008.130000000005</v>
      </c>
      <c r="T298" s="12"/>
      <c r="U298" s="48">
        <v>-128811.82999999999</v>
      </c>
      <c r="V298" s="12"/>
      <c r="W298" s="48">
        <v>-154680.72</v>
      </c>
      <c r="X298" s="12"/>
      <c r="Y298" s="48">
        <v>2404.33</v>
      </c>
      <c r="Z298" s="21"/>
      <c r="AA298" s="48">
        <f t="shared" si="27"/>
        <v>-376446.68</v>
      </c>
    </row>
    <row r="299" spans="1:27" x14ac:dyDescent="0.25">
      <c r="A299" s="17" t="s">
        <v>7</v>
      </c>
      <c r="B299" s="15"/>
      <c r="C299" s="12">
        <v>0</v>
      </c>
      <c r="D299" s="12"/>
      <c r="E299" s="12">
        <v>0</v>
      </c>
      <c r="F299" s="12"/>
      <c r="G299" s="12">
        <v>0</v>
      </c>
      <c r="H299" s="12"/>
      <c r="I299" s="12">
        <v>0</v>
      </c>
      <c r="J299" s="12"/>
      <c r="K299" s="12">
        <v>1241.3</v>
      </c>
      <c r="L299" s="12"/>
      <c r="M299" s="48">
        <v>-94.66</v>
      </c>
      <c r="N299" s="12"/>
      <c r="O299" s="48">
        <v>-1672.3700000000001</v>
      </c>
      <c r="P299" s="12"/>
      <c r="Q299" s="48">
        <v>-2553.6999999999998</v>
      </c>
      <c r="R299" s="12"/>
      <c r="S299" s="48">
        <v>-2529.89</v>
      </c>
      <c r="T299" s="12"/>
      <c r="U299" s="48">
        <v>-7577.17</v>
      </c>
      <c r="V299" s="12"/>
      <c r="W299" s="48">
        <v>-9098.869999999999</v>
      </c>
      <c r="X299" s="12"/>
      <c r="Y299" s="48">
        <v>141.42999999999995</v>
      </c>
      <c r="Z299" s="21"/>
      <c r="AA299" s="48">
        <f t="shared" si="27"/>
        <v>-22143.93</v>
      </c>
    </row>
    <row r="300" spans="1:27" x14ac:dyDescent="0.25">
      <c r="A300" s="43" t="s">
        <v>8</v>
      </c>
      <c r="B300" s="15"/>
      <c r="C300" s="12"/>
      <c r="D300" s="12"/>
      <c r="E300" s="12"/>
      <c r="F300" s="12"/>
      <c r="G300" s="12"/>
      <c r="H300" s="12"/>
      <c r="I300" s="12"/>
      <c r="J300" s="12"/>
      <c r="K300" s="12"/>
      <c r="L300" s="12"/>
      <c r="M300" s="48"/>
      <c r="N300" s="12"/>
      <c r="O300" s="48"/>
      <c r="P300" s="12"/>
      <c r="Q300" s="48"/>
      <c r="R300" s="12"/>
      <c r="S300" s="48"/>
      <c r="T300" s="12"/>
      <c r="U300" s="48"/>
      <c r="V300" s="12"/>
      <c r="W300" s="48"/>
      <c r="X300" s="12"/>
      <c r="Y300" s="48"/>
      <c r="Z300" s="21"/>
      <c r="AA300" s="12"/>
    </row>
    <row r="301" spans="1:27" x14ac:dyDescent="0.25">
      <c r="A301" s="15" t="s">
        <v>2</v>
      </c>
      <c r="B301" s="15"/>
      <c r="C301" s="12">
        <v>0</v>
      </c>
      <c r="D301" s="12"/>
      <c r="E301" s="12">
        <v>0</v>
      </c>
      <c r="F301" s="12"/>
      <c r="G301" s="12">
        <v>0</v>
      </c>
      <c r="H301" s="12"/>
      <c r="I301" s="12">
        <v>0</v>
      </c>
      <c r="J301" s="12"/>
      <c r="K301" s="12">
        <v>164485.64000000001</v>
      </c>
      <c r="L301" s="12"/>
      <c r="M301" s="48">
        <v>114793.78</v>
      </c>
      <c r="N301" s="12"/>
      <c r="O301" s="48">
        <v>615946.67000000004</v>
      </c>
      <c r="P301" s="12"/>
      <c r="Q301" s="48">
        <v>672156.46</v>
      </c>
      <c r="R301" s="12"/>
      <c r="S301" s="48">
        <v>730942.27</v>
      </c>
      <c r="T301" s="12"/>
      <c r="U301" s="48">
        <v>816677.49</v>
      </c>
      <c r="V301" s="12"/>
      <c r="W301" s="48">
        <v>661177.54</v>
      </c>
      <c r="X301" s="12"/>
      <c r="Y301" s="48">
        <v>778444.56</v>
      </c>
      <c r="Z301" s="21"/>
      <c r="AA301" s="12">
        <f>SUM(C301:Z301)</f>
        <v>4554624.41</v>
      </c>
    </row>
    <row r="302" spans="1:27" x14ac:dyDescent="0.25">
      <c r="A302" s="15" t="s">
        <v>5</v>
      </c>
      <c r="B302" s="15"/>
      <c r="C302" s="12">
        <v>0</v>
      </c>
      <c r="D302" s="12"/>
      <c r="E302" s="12">
        <v>0</v>
      </c>
      <c r="F302" s="12"/>
      <c r="G302" s="12">
        <v>0</v>
      </c>
      <c r="H302" s="12"/>
      <c r="I302" s="12">
        <v>0</v>
      </c>
      <c r="J302" s="12"/>
      <c r="K302" s="12">
        <v>62064.91</v>
      </c>
      <c r="L302" s="12"/>
      <c r="M302" s="48">
        <v>11885.81</v>
      </c>
      <c r="N302" s="12"/>
      <c r="O302" s="48">
        <v>60279.64</v>
      </c>
      <c r="P302" s="12"/>
      <c r="Q302" s="48">
        <v>39347.89</v>
      </c>
      <c r="R302" s="12"/>
      <c r="S302" s="48">
        <v>60375.040000000001</v>
      </c>
      <c r="T302" s="12"/>
      <c r="U302" s="48">
        <v>88246.7</v>
      </c>
      <c r="V302" s="12"/>
      <c r="W302" s="48">
        <v>68488.070000000007</v>
      </c>
      <c r="X302" s="12"/>
      <c r="Y302" s="48">
        <v>50202.09</v>
      </c>
      <c r="Z302" s="21"/>
      <c r="AA302" s="12">
        <f>SUM(C302:Z302)</f>
        <v>440890.15</v>
      </c>
    </row>
    <row r="303" spans="1:27" x14ac:dyDescent="0.25">
      <c r="A303" s="15" t="s">
        <v>10</v>
      </c>
      <c r="B303" s="15"/>
      <c r="C303" s="12">
        <v>0</v>
      </c>
      <c r="D303" s="12"/>
      <c r="E303" s="12">
        <v>0</v>
      </c>
      <c r="F303" s="12"/>
      <c r="G303" s="12">
        <v>0</v>
      </c>
      <c r="H303" s="12"/>
      <c r="I303" s="12">
        <v>0</v>
      </c>
      <c r="J303" s="12"/>
      <c r="K303" s="12">
        <v>21102.07</v>
      </c>
      <c r="L303" s="12"/>
      <c r="M303" s="48">
        <v>4041.18</v>
      </c>
      <c r="N303" s="12"/>
      <c r="O303" s="48">
        <v>20495.080000000002</v>
      </c>
      <c r="P303" s="12"/>
      <c r="Q303" s="48">
        <v>13378.28</v>
      </c>
      <c r="R303" s="12"/>
      <c r="S303" s="48">
        <v>20527.509999999998</v>
      </c>
      <c r="T303" s="12"/>
      <c r="U303" s="48">
        <v>30003.88</v>
      </c>
      <c r="V303" s="12"/>
      <c r="W303" s="48">
        <v>23285.94</v>
      </c>
      <c r="X303" s="12"/>
      <c r="Y303" s="48">
        <v>17068.71</v>
      </c>
      <c r="Z303" s="21"/>
      <c r="AA303" s="12">
        <f>SUM(C303:Z303)</f>
        <v>149902.65</v>
      </c>
    </row>
    <row r="304" spans="1:27" x14ac:dyDescent="0.25">
      <c r="A304" s="17" t="s">
        <v>7</v>
      </c>
      <c r="B304" s="15"/>
      <c r="C304" s="12">
        <v>0</v>
      </c>
      <c r="D304" s="12"/>
      <c r="E304" s="12">
        <v>0</v>
      </c>
      <c r="F304" s="12"/>
      <c r="G304" s="12">
        <v>0</v>
      </c>
      <c r="H304" s="12"/>
      <c r="I304" s="12">
        <v>0</v>
      </c>
      <c r="J304" s="12"/>
      <c r="K304" s="12">
        <v>1241.3</v>
      </c>
      <c r="L304" s="12"/>
      <c r="M304" s="48">
        <v>237.72</v>
      </c>
      <c r="N304" s="12"/>
      <c r="O304" s="48">
        <v>1205.5899999999999</v>
      </c>
      <c r="P304" s="12"/>
      <c r="Q304" s="48">
        <v>786.96</v>
      </c>
      <c r="R304" s="12"/>
      <c r="S304" s="48">
        <v>1207.5</v>
      </c>
      <c r="T304" s="12"/>
      <c r="U304" s="48">
        <v>1764.93</v>
      </c>
      <c r="V304" s="12"/>
      <c r="W304" s="48">
        <v>1369.76</v>
      </c>
      <c r="X304" s="12"/>
      <c r="Y304" s="48">
        <v>1004.04</v>
      </c>
      <c r="Z304" s="21"/>
      <c r="AA304" s="12">
        <f>SUM(C304:Z304)</f>
        <v>8817.7999999999993</v>
      </c>
    </row>
    <row r="305" spans="1:27" x14ac:dyDescent="0.25">
      <c r="A305" s="43" t="s">
        <v>9</v>
      </c>
      <c r="B305" s="15"/>
      <c r="C305" s="12"/>
      <c r="D305" s="12"/>
      <c r="E305" s="12"/>
      <c r="F305" s="12"/>
      <c r="G305" s="12"/>
      <c r="H305" s="12"/>
      <c r="I305" s="12"/>
      <c r="J305" s="12"/>
      <c r="K305" s="12"/>
      <c r="L305" s="12"/>
      <c r="M305" s="48"/>
      <c r="N305" s="12"/>
      <c r="O305" s="48"/>
      <c r="P305" s="12"/>
      <c r="Q305" s="48"/>
      <c r="R305" s="12"/>
      <c r="S305" s="48"/>
      <c r="T305" s="12"/>
      <c r="U305" s="48"/>
      <c r="V305" s="12"/>
      <c r="W305" s="48"/>
      <c r="X305" s="12"/>
      <c r="Y305" s="48"/>
      <c r="Z305" s="21"/>
      <c r="AA305" s="12"/>
    </row>
    <row r="306" spans="1:27" x14ac:dyDescent="0.25">
      <c r="A306" s="15" t="s">
        <v>2</v>
      </c>
      <c r="B306" s="15"/>
      <c r="C306" s="12">
        <v>0</v>
      </c>
      <c r="D306" s="12"/>
      <c r="E306" s="12">
        <v>0</v>
      </c>
      <c r="F306" s="12"/>
      <c r="G306" s="12">
        <v>0</v>
      </c>
      <c r="H306" s="12"/>
      <c r="I306" s="12">
        <v>0</v>
      </c>
      <c r="J306" s="12"/>
      <c r="K306" s="12">
        <v>0</v>
      </c>
      <c r="L306" s="12"/>
      <c r="M306" s="48">
        <v>99308.76</v>
      </c>
      <c r="N306" s="12"/>
      <c r="O306" s="48">
        <v>1454868.23</v>
      </c>
      <c r="P306" s="12"/>
      <c r="Q306" s="48">
        <v>1708130.86</v>
      </c>
      <c r="R306" s="12"/>
      <c r="S306" s="48">
        <v>2241499</v>
      </c>
      <c r="T306" s="12"/>
      <c r="U306" s="48">
        <v>2724523.69</v>
      </c>
      <c r="V306" s="12"/>
      <c r="W306" s="48">
        <v>2504945.5499999998</v>
      </c>
      <c r="X306" s="12"/>
      <c r="Y306" s="48">
        <v>771648.25</v>
      </c>
      <c r="Z306" s="21"/>
      <c r="AA306" s="12">
        <f t="shared" ref="AA306:AA311" si="28">SUM(C306:Z306)</f>
        <v>11504924.34</v>
      </c>
    </row>
    <row r="307" spans="1:27" x14ac:dyDescent="0.25">
      <c r="A307" s="15" t="s">
        <v>3</v>
      </c>
      <c r="B307" s="15"/>
      <c r="C307" s="12">
        <v>0</v>
      </c>
      <c r="D307" s="12"/>
      <c r="E307" s="12">
        <v>0</v>
      </c>
      <c r="F307" s="12"/>
      <c r="G307" s="12">
        <v>0</v>
      </c>
      <c r="H307" s="12"/>
      <c r="I307" s="12">
        <v>0</v>
      </c>
      <c r="J307" s="12"/>
      <c r="K307" s="12">
        <v>0</v>
      </c>
      <c r="L307" s="12"/>
      <c r="M307" s="48">
        <v>-1555.26</v>
      </c>
      <c r="N307" s="12"/>
      <c r="O307" s="48">
        <v>64377.599999999999</v>
      </c>
      <c r="P307" s="12"/>
      <c r="Q307" s="48">
        <v>50385.77</v>
      </c>
      <c r="R307" s="12"/>
      <c r="S307" s="48">
        <v>152563.39000000001</v>
      </c>
      <c r="T307" s="12"/>
      <c r="U307" s="48">
        <v>49073.73</v>
      </c>
      <c r="V307" s="12"/>
      <c r="W307" s="48">
        <v>101781.16</v>
      </c>
      <c r="X307" s="12"/>
      <c r="Y307" s="48">
        <v>33801.49</v>
      </c>
      <c r="Z307" s="21"/>
      <c r="AA307" s="48">
        <f t="shared" si="28"/>
        <v>450427.88</v>
      </c>
    </row>
    <row r="308" spans="1:27" x14ac:dyDescent="0.25">
      <c r="A308" s="15" t="s">
        <v>4</v>
      </c>
      <c r="B308" s="15"/>
      <c r="C308" s="12">
        <v>0</v>
      </c>
      <c r="D308" s="12"/>
      <c r="E308" s="12">
        <v>0</v>
      </c>
      <c r="F308" s="12"/>
      <c r="G308" s="12">
        <v>0</v>
      </c>
      <c r="H308" s="12"/>
      <c r="I308" s="12">
        <v>0</v>
      </c>
      <c r="J308" s="12"/>
      <c r="K308" s="12">
        <v>0</v>
      </c>
      <c r="L308" s="12"/>
      <c r="M308" s="48">
        <v>15063.49</v>
      </c>
      <c r="N308" s="12"/>
      <c r="O308" s="48">
        <v>208275.47</v>
      </c>
      <c r="P308" s="12"/>
      <c r="Q308" s="48">
        <v>217418.96</v>
      </c>
      <c r="R308" s="12"/>
      <c r="S308" s="48">
        <v>339432.91</v>
      </c>
      <c r="T308" s="12"/>
      <c r="U308" s="48">
        <v>516178.76</v>
      </c>
      <c r="V308" s="12"/>
      <c r="W308" s="48">
        <v>625212.51</v>
      </c>
      <c r="X308" s="12"/>
      <c r="Y308" s="48">
        <v>76932.03</v>
      </c>
      <c r="Z308" s="21"/>
      <c r="AA308" s="48">
        <f t="shared" si="28"/>
        <v>1998514.13</v>
      </c>
    </row>
    <row r="309" spans="1:27" x14ac:dyDescent="0.25">
      <c r="A309" s="15" t="s">
        <v>5</v>
      </c>
      <c r="B309" s="15"/>
      <c r="C309" s="12">
        <v>0</v>
      </c>
      <c r="D309" s="12"/>
      <c r="E309" s="12">
        <v>0</v>
      </c>
      <c r="F309" s="12"/>
      <c r="G309" s="12">
        <v>0</v>
      </c>
      <c r="H309" s="12"/>
      <c r="I309" s="12">
        <v>0</v>
      </c>
      <c r="J309" s="12"/>
      <c r="K309" s="12">
        <v>0</v>
      </c>
      <c r="L309" s="12"/>
      <c r="M309" s="48">
        <v>-16618.75</v>
      </c>
      <c r="N309" s="12"/>
      <c r="O309" s="48">
        <v>-143897.87</v>
      </c>
      <c r="P309" s="12"/>
      <c r="Q309" s="48">
        <v>-167033.19</v>
      </c>
      <c r="R309" s="12"/>
      <c r="S309" s="48">
        <v>-186869.52</v>
      </c>
      <c r="T309" s="12"/>
      <c r="U309" s="48">
        <v>-467105.03</v>
      </c>
      <c r="V309" s="12"/>
      <c r="W309" s="48">
        <v>-523431.35</v>
      </c>
      <c r="X309" s="12"/>
      <c r="Y309" s="48">
        <v>-43130.54</v>
      </c>
      <c r="Z309" s="21"/>
      <c r="AA309" s="48">
        <f t="shared" si="28"/>
        <v>-1548086.25</v>
      </c>
    </row>
    <row r="310" spans="1:27" x14ac:dyDescent="0.25">
      <c r="A310" s="15" t="s">
        <v>10</v>
      </c>
      <c r="B310" s="15"/>
      <c r="C310" s="12">
        <v>0</v>
      </c>
      <c r="D310" s="12"/>
      <c r="E310" s="12">
        <v>0</v>
      </c>
      <c r="F310" s="12"/>
      <c r="G310" s="12">
        <v>0</v>
      </c>
      <c r="H310" s="12"/>
      <c r="I310" s="12">
        <v>0</v>
      </c>
      <c r="J310" s="12"/>
      <c r="K310" s="12">
        <v>0</v>
      </c>
      <c r="L310" s="12"/>
      <c r="M310" s="48">
        <v>-5650.38</v>
      </c>
      <c r="N310" s="12"/>
      <c r="O310" s="48">
        <v>-48925.279999999999</v>
      </c>
      <c r="P310" s="12"/>
      <c r="Q310" s="48">
        <v>-56791.28</v>
      </c>
      <c r="R310" s="12"/>
      <c r="S310" s="48">
        <v>-63535.64</v>
      </c>
      <c r="T310" s="12"/>
      <c r="U310" s="48">
        <v>-158815.71</v>
      </c>
      <c r="V310" s="12"/>
      <c r="W310" s="48">
        <v>-177966.66</v>
      </c>
      <c r="X310" s="12"/>
      <c r="Y310" s="48">
        <v>-14664.38</v>
      </c>
      <c r="Z310" s="21"/>
      <c r="AA310" s="48">
        <f t="shared" si="28"/>
        <v>-526349.33000000007</v>
      </c>
    </row>
    <row r="311" spans="1:27" x14ac:dyDescent="0.25">
      <c r="A311" s="17" t="s">
        <v>7</v>
      </c>
      <c r="B311" s="15"/>
      <c r="C311" s="12">
        <v>0</v>
      </c>
      <c r="D311" s="12"/>
      <c r="E311" s="12">
        <v>0</v>
      </c>
      <c r="F311" s="12"/>
      <c r="G311" s="12">
        <v>0</v>
      </c>
      <c r="H311" s="12"/>
      <c r="I311" s="12">
        <v>0</v>
      </c>
      <c r="J311" s="12"/>
      <c r="K311" s="12">
        <v>0</v>
      </c>
      <c r="L311" s="12"/>
      <c r="M311" s="48">
        <v>-332.38</v>
      </c>
      <c r="N311" s="12"/>
      <c r="O311" s="48">
        <v>-2877.96</v>
      </c>
      <c r="P311" s="12"/>
      <c r="Q311" s="48">
        <v>-3340.66</v>
      </c>
      <c r="R311" s="12"/>
      <c r="S311" s="48">
        <v>-3737.39</v>
      </c>
      <c r="T311" s="12"/>
      <c r="U311" s="48">
        <v>-9342.1</v>
      </c>
      <c r="V311" s="12"/>
      <c r="W311" s="48">
        <v>-10468.629999999999</v>
      </c>
      <c r="X311" s="12"/>
      <c r="Y311" s="48">
        <v>-862.61</v>
      </c>
      <c r="Z311" s="21"/>
      <c r="AA311" s="48">
        <f t="shared" si="28"/>
        <v>-30961.729999999996</v>
      </c>
    </row>
    <row r="312" spans="1:27" x14ac:dyDescent="0.25">
      <c r="A312" s="17"/>
      <c r="B312" s="15"/>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21"/>
      <c r="AA312" s="12"/>
    </row>
    <row r="313" spans="1:27" x14ac:dyDescent="0.25">
      <c r="A313" s="17"/>
      <c r="B313" s="15"/>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21"/>
      <c r="AA313" s="12"/>
    </row>
    <row r="314" spans="1:27" x14ac:dyDescent="0.25">
      <c r="A314" s="11" t="s">
        <v>41</v>
      </c>
      <c r="B314" s="15"/>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21"/>
      <c r="AA314" s="12"/>
    </row>
    <row r="315" spans="1:27" x14ac:dyDescent="0.25">
      <c r="A315" s="43" t="s">
        <v>1</v>
      </c>
      <c r="B315" s="15"/>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21"/>
      <c r="AA315" s="12"/>
    </row>
    <row r="316" spans="1:27" x14ac:dyDescent="0.25">
      <c r="A316" s="15" t="s">
        <v>2</v>
      </c>
      <c r="B316" s="15"/>
      <c r="C316" s="12">
        <v>0</v>
      </c>
      <c r="D316" s="12"/>
      <c r="E316" s="12">
        <v>0</v>
      </c>
      <c r="F316" s="12"/>
      <c r="G316" s="12">
        <v>0</v>
      </c>
      <c r="H316" s="12"/>
      <c r="I316" s="12">
        <v>0</v>
      </c>
      <c r="J316" s="12"/>
      <c r="K316" s="12">
        <v>0</v>
      </c>
      <c r="L316" s="12"/>
      <c r="M316" s="12">
        <v>12069467.85</v>
      </c>
      <c r="N316" s="12"/>
      <c r="O316" s="12">
        <v>39306952.340000004</v>
      </c>
      <c r="P316" s="12"/>
      <c r="Q316" s="12">
        <v>33740789.25</v>
      </c>
      <c r="R316" s="12"/>
      <c r="S316" s="12">
        <v>37407927.859999999</v>
      </c>
      <c r="T316" s="12"/>
      <c r="U316" s="12">
        <v>33018429.920000002</v>
      </c>
      <c r="V316" s="12"/>
      <c r="W316" s="12">
        <v>32448710.170000002</v>
      </c>
      <c r="X316" s="12"/>
      <c r="Y316" s="12">
        <v>37404302.590000004</v>
      </c>
      <c r="Z316" s="21"/>
      <c r="AA316" s="12">
        <f t="shared" ref="AA316:AA321" si="29">SUM(C316:Z316)</f>
        <v>225396579.97999999</v>
      </c>
    </row>
    <row r="317" spans="1:27" x14ac:dyDescent="0.25">
      <c r="A317" s="15" t="s">
        <v>3</v>
      </c>
      <c r="B317" s="15"/>
      <c r="C317" s="12">
        <v>0</v>
      </c>
      <c r="D317" s="12"/>
      <c r="E317" s="12">
        <v>0</v>
      </c>
      <c r="F317" s="12"/>
      <c r="G317" s="12">
        <v>0</v>
      </c>
      <c r="H317" s="12"/>
      <c r="I317" s="12">
        <v>0</v>
      </c>
      <c r="J317" s="12"/>
      <c r="K317" s="12">
        <v>0</v>
      </c>
      <c r="L317" s="12"/>
      <c r="M317" s="12">
        <v>752514.17</v>
      </c>
      <c r="N317" s="12"/>
      <c r="O317" s="12">
        <v>2845833.91</v>
      </c>
      <c r="P317" s="12"/>
      <c r="Q317" s="12">
        <v>2022369.68</v>
      </c>
      <c r="R317" s="12"/>
      <c r="S317" s="12">
        <v>3058897.64</v>
      </c>
      <c r="T317" s="12"/>
      <c r="U317" s="12">
        <v>2500210.7799999998</v>
      </c>
      <c r="V317" s="12"/>
      <c r="W317" s="12">
        <v>2150153.58</v>
      </c>
      <c r="X317" s="12"/>
      <c r="Y317" s="12">
        <v>3203820.3</v>
      </c>
      <c r="Z317" s="21"/>
      <c r="AA317" s="12">
        <f t="shared" si="29"/>
        <v>16533800.059999999</v>
      </c>
    </row>
    <row r="318" spans="1:27" x14ac:dyDescent="0.25">
      <c r="A318" s="15" t="s">
        <v>4</v>
      </c>
      <c r="B318" s="15"/>
      <c r="C318" s="12">
        <v>0</v>
      </c>
      <c r="D318" s="12"/>
      <c r="E318" s="12">
        <v>0</v>
      </c>
      <c r="F318" s="12"/>
      <c r="G318" s="12">
        <v>0</v>
      </c>
      <c r="H318" s="12"/>
      <c r="I318" s="12">
        <v>0</v>
      </c>
      <c r="J318" s="12"/>
      <c r="K318" s="12">
        <v>0</v>
      </c>
      <c r="L318" s="12"/>
      <c r="M318" s="12">
        <v>719366.43</v>
      </c>
      <c r="N318" s="12"/>
      <c r="O318" s="12">
        <v>2431533.48</v>
      </c>
      <c r="P318" s="12"/>
      <c r="Q318" s="12">
        <v>1823606.6</v>
      </c>
      <c r="R318" s="12"/>
      <c r="S318" s="12">
        <v>1396058.53</v>
      </c>
      <c r="T318" s="12"/>
      <c r="U318" s="12">
        <v>1361156.33</v>
      </c>
      <c r="V318" s="12"/>
      <c r="W318" s="12">
        <v>1882084.29</v>
      </c>
      <c r="X318" s="12"/>
      <c r="Y318" s="12">
        <v>1878494.2</v>
      </c>
      <c r="Z318" s="21"/>
      <c r="AA318" s="12">
        <f t="shared" si="29"/>
        <v>11492299.859999999</v>
      </c>
    </row>
    <row r="319" spans="1:27" x14ac:dyDescent="0.25">
      <c r="A319" s="15" t="s">
        <v>5</v>
      </c>
      <c r="B319" s="15"/>
      <c r="C319" s="12">
        <v>0</v>
      </c>
      <c r="D319" s="12"/>
      <c r="E319" s="12">
        <v>0</v>
      </c>
      <c r="F319" s="12"/>
      <c r="G319" s="12">
        <v>0</v>
      </c>
      <c r="H319" s="12"/>
      <c r="I319" s="12">
        <v>0</v>
      </c>
      <c r="J319" s="12"/>
      <c r="K319" s="12">
        <v>0</v>
      </c>
      <c r="L319" s="12"/>
      <c r="M319" s="12">
        <v>33147.74</v>
      </c>
      <c r="N319" s="12"/>
      <c r="O319" s="12">
        <v>414300.43</v>
      </c>
      <c r="P319" s="12"/>
      <c r="Q319" s="12">
        <v>198763.08</v>
      </c>
      <c r="R319" s="12"/>
      <c r="S319" s="12">
        <v>1662839.11</v>
      </c>
      <c r="T319" s="12"/>
      <c r="U319" s="12">
        <v>1139054.45</v>
      </c>
      <c r="V319" s="12"/>
      <c r="W319" s="12">
        <v>268069.28999999998</v>
      </c>
      <c r="X319" s="12"/>
      <c r="Y319" s="12">
        <v>1325326.1000000001</v>
      </c>
      <c r="Z319" s="21"/>
      <c r="AA319" s="12">
        <f t="shared" si="29"/>
        <v>5041500.2000000011</v>
      </c>
    </row>
    <row r="320" spans="1:27" x14ac:dyDescent="0.25">
      <c r="A320" s="15" t="s">
        <v>6</v>
      </c>
      <c r="B320" s="15"/>
      <c r="C320" s="12">
        <v>0</v>
      </c>
      <c r="D320" s="12"/>
      <c r="E320" s="12">
        <v>0</v>
      </c>
      <c r="F320" s="12"/>
      <c r="G320" s="12">
        <v>0</v>
      </c>
      <c r="H320" s="12"/>
      <c r="I320" s="12">
        <v>0</v>
      </c>
      <c r="J320" s="12"/>
      <c r="K320" s="12">
        <v>0</v>
      </c>
      <c r="L320" s="12"/>
      <c r="M320" s="12">
        <v>11270.23</v>
      </c>
      <c r="N320" s="12"/>
      <c r="O320" s="12">
        <v>140862.15</v>
      </c>
      <c r="P320" s="12"/>
      <c r="Q320" s="12">
        <v>67579.45</v>
      </c>
      <c r="R320" s="12"/>
      <c r="S320" s="12">
        <v>565365.30000000005</v>
      </c>
      <c r="T320" s="12"/>
      <c r="U320" s="12">
        <v>387278.51</v>
      </c>
      <c r="V320" s="12"/>
      <c r="W320" s="12">
        <v>91143.56</v>
      </c>
      <c r="X320" s="12"/>
      <c r="Y320" s="12">
        <v>450610.87</v>
      </c>
      <c r="Z320" s="21"/>
      <c r="AA320" s="12">
        <f t="shared" si="29"/>
        <v>1714110.0700000003</v>
      </c>
    </row>
    <row r="321" spans="1:27" x14ac:dyDescent="0.25">
      <c r="A321" s="17" t="s">
        <v>7</v>
      </c>
      <c r="B321" s="15"/>
      <c r="C321" s="12">
        <v>0</v>
      </c>
      <c r="D321" s="12"/>
      <c r="E321" s="12">
        <v>0</v>
      </c>
      <c r="F321" s="12"/>
      <c r="G321" s="12">
        <v>0</v>
      </c>
      <c r="H321" s="12"/>
      <c r="I321" s="12">
        <v>0</v>
      </c>
      <c r="J321" s="12"/>
      <c r="K321" s="12">
        <v>0</v>
      </c>
      <c r="L321" s="12"/>
      <c r="M321" s="12">
        <v>662.95</v>
      </c>
      <c r="N321" s="12"/>
      <c r="O321" s="12">
        <v>8286.01</v>
      </c>
      <c r="P321" s="12"/>
      <c r="Q321" s="12">
        <v>3975.26</v>
      </c>
      <c r="R321" s="12"/>
      <c r="S321" s="12">
        <v>33256.78</v>
      </c>
      <c r="T321" s="12"/>
      <c r="U321" s="12">
        <v>22781.09</v>
      </c>
      <c r="V321" s="12"/>
      <c r="W321" s="12">
        <v>5361.39</v>
      </c>
      <c r="X321" s="12"/>
      <c r="Y321" s="12">
        <v>26506.52</v>
      </c>
      <c r="Z321" s="21"/>
      <c r="AA321" s="12">
        <f t="shared" si="29"/>
        <v>100830</v>
      </c>
    </row>
    <row r="322" spans="1:27" x14ac:dyDescent="0.25">
      <c r="A322" s="43" t="s">
        <v>8</v>
      </c>
      <c r="B322" s="15"/>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21"/>
      <c r="AA322" s="12"/>
    </row>
    <row r="323" spans="1:27" x14ac:dyDescent="0.25">
      <c r="A323" s="15" t="s">
        <v>2</v>
      </c>
      <c r="B323" s="15"/>
      <c r="C323" s="12">
        <v>0</v>
      </c>
      <c r="D323" s="12"/>
      <c r="E323" s="12">
        <v>0</v>
      </c>
      <c r="F323" s="12"/>
      <c r="G323" s="12">
        <v>0</v>
      </c>
      <c r="H323" s="12"/>
      <c r="I323" s="12">
        <v>0</v>
      </c>
      <c r="J323" s="12"/>
      <c r="K323" s="12">
        <v>0</v>
      </c>
      <c r="L323" s="12"/>
      <c r="M323" s="12">
        <v>0</v>
      </c>
      <c r="N323" s="12"/>
      <c r="O323" s="12">
        <v>0</v>
      </c>
      <c r="P323" s="12"/>
      <c r="Q323" s="12">
        <v>0</v>
      </c>
      <c r="R323" s="12"/>
      <c r="S323" s="12">
        <v>0</v>
      </c>
      <c r="T323" s="12"/>
      <c r="U323" s="12">
        <v>0</v>
      </c>
      <c r="V323" s="12"/>
      <c r="W323" s="12">
        <v>0</v>
      </c>
      <c r="X323" s="12"/>
      <c r="Y323" s="12">
        <v>0</v>
      </c>
      <c r="Z323" s="21"/>
      <c r="AA323" s="12">
        <f>SUM(C323:Z323)</f>
        <v>0</v>
      </c>
    </row>
    <row r="324" spans="1:27" x14ac:dyDescent="0.25">
      <c r="A324" s="15" t="s">
        <v>5</v>
      </c>
      <c r="B324" s="15"/>
      <c r="C324" s="12">
        <v>0</v>
      </c>
      <c r="D324" s="12"/>
      <c r="E324" s="12">
        <v>0</v>
      </c>
      <c r="F324" s="12"/>
      <c r="G324" s="12">
        <v>0</v>
      </c>
      <c r="H324" s="12"/>
      <c r="I324" s="12">
        <v>0</v>
      </c>
      <c r="J324" s="12"/>
      <c r="K324" s="12">
        <v>0</v>
      </c>
      <c r="L324" s="12"/>
      <c r="M324" s="12">
        <v>0</v>
      </c>
      <c r="N324" s="12"/>
      <c r="O324" s="12">
        <v>0</v>
      </c>
      <c r="P324" s="12"/>
      <c r="Q324" s="12">
        <v>0</v>
      </c>
      <c r="R324" s="12"/>
      <c r="S324" s="12">
        <v>0</v>
      </c>
      <c r="T324" s="12"/>
      <c r="U324" s="12">
        <v>0</v>
      </c>
      <c r="V324" s="12"/>
      <c r="W324" s="12">
        <v>0</v>
      </c>
      <c r="X324" s="12"/>
      <c r="Y324" s="12">
        <v>0</v>
      </c>
      <c r="Z324" s="21"/>
      <c r="AA324" s="12">
        <f>SUM(C324:Z324)</f>
        <v>0</v>
      </c>
    </row>
    <row r="325" spans="1:27" x14ac:dyDescent="0.25">
      <c r="A325" s="15" t="s">
        <v>10</v>
      </c>
      <c r="B325" s="15"/>
      <c r="C325" s="12">
        <v>0</v>
      </c>
      <c r="D325" s="12"/>
      <c r="E325" s="12">
        <v>0</v>
      </c>
      <c r="F325" s="12"/>
      <c r="G325" s="12">
        <v>0</v>
      </c>
      <c r="H325" s="12"/>
      <c r="I325" s="12">
        <v>0</v>
      </c>
      <c r="J325" s="12"/>
      <c r="K325" s="12">
        <v>0</v>
      </c>
      <c r="L325" s="12"/>
      <c r="M325" s="12">
        <v>0</v>
      </c>
      <c r="N325" s="12"/>
      <c r="O325" s="12">
        <v>0</v>
      </c>
      <c r="P325" s="12"/>
      <c r="Q325" s="12">
        <v>0</v>
      </c>
      <c r="R325" s="12"/>
      <c r="S325" s="12">
        <v>0</v>
      </c>
      <c r="T325" s="12"/>
      <c r="U325" s="12">
        <v>0</v>
      </c>
      <c r="V325" s="12"/>
      <c r="W325" s="12">
        <v>0</v>
      </c>
      <c r="X325" s="12"/>
      <c r="Y325" s="12">
        <v>0</v>
      </c>
      <c r="Z325" s="21"/>
      <c r="AA325" s="12">
        <f>SUM(C325:Z325)</f>
        <v>0</v>
      </c>
    </row>
    <row r="326" spans="1:27" x14ac:dyDescent="0.25">
      <c r="A326" s="17" t="s">
        <v>7</v>
      </c>
      <c r="B326" s="15"/>
      <c r="C326" s="12">
        <v>0</v>
      </c>
      <c r="D326" s="12"/>
      <c r="E326" s="12">
        <v>0</v>
      </c>
      <c r="F326" s="12"/>
      <c r="G326" s="12">
        <v>0</v>
      </c>
      <c r="H326" s="12"/>
      <c r="I326" s="12">
        <v>0</v>
      </c>
      <c r="J326" s="12"/>
      <c r="K326" s="12">
        <v>0</v>
      </c>
      <c r="L326" s="12"/>
      <c r="M326" s="12">
        <v>0</v>
      </c>
      <c r="N326" s="12"/>
      <c r="O326" s="12">
        <v>0</v>
      </c>
      <c r="P326" s="12"/>
      <c r="Q326" s="12">
        <v>0</v>
      </c>
      <c r="R326" s="12"/>
      <c r="S326" s="12">
        <v>0</v>
      </c>
      <c r="T326" s="12"/>
      <c r="U326" s="12">
        <v>0</v>
      </c>
      <c r="V326" s="12"/>
      <c r="W326" s="12">
        <v>0</v>
      </c>
      <c r="X326" s="12"/>
      <c r="Y326" s="12">
        <v>0</v>
      </c>
      <c r="Z326" s="21"/>
      <c r="AA326" s="12">
        <f>SUM(C326:Z326)</f>
        <v>0</v>
      </c>
    </row>
    <row r="327" spans="1:27" x14ac:dyDescent="0.25">
      <c r="A327" s="43" t="s">
        <v>9</v>
      </c>
      <c r="B327" s="15"/>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21"/>
      <c r="AA327" s="12"/>
    </row>
    <row r="328" spans="1:27" x14ac:dyDescent="0.25">
      <c r="A328" s="15" t="s">
        <v>2</v>
      </c>
      <c r="B328" s="15"/>
      <c r="C328" s="12">
        <v>0</v>
      </c>
      <c r="D328" s="12"/>
      <c r="E328" s="12">
        <v>0</v>
      </c>
      <c r="F328" s="12"/>
      <c r="G328" s="12">
        <v>0</v>
      </c>
      <c r="H328" s="12"/>
      <c r="I328" s="12">
        <v>0</v>
      </c>
      <c r="J328" s="12"/>
      <c r="K328" s="12">
        <v>0</v>
      </c>
      <c r="L328" s="12"/>
      <c r="M328" s="12">
        <v>12069467.85</v>
      </c>
      <c r="N328" s="12"/>
      <c r="O328" s="12">
        <v>39306952.340000004</v>
      </c>
      <c r="P328" s="12"/>
      <c r="Q328" s="12">
        <v>33740789.25</v>
      </c>
      <c r="R328" s="12"/>
      <c r="S328" s="12">
        <v>37407927.859999999</v>
      </c>
      <c r="T328" s="12"/>
      <c r="U328" s="12">
        <v>33018429.920000002</v>
      </c>
      <c r="V328" s="12"/>
      <c r="W328" s="12">
        <v>32448710.170000002</v>
      </c>
      <c r="X328" s="12"/>
      <c r="Y328" s="12">
        <v>37404302.590000004</v>
      </c>
      <c r="Z328" s="21"/>
      <c r="AA328" s="12">
        <f t="shared" ref="AA328:AA333" si="30">SUM(C328:Z328)</f>
        <v>225396579.97999999</v>
      </c>
    </row>
    <row r="329" spans="1:27" x14ac:dyDescent="0.25">
      <c r="A329" s="15" t="s">
        <v>3</v>
      </c>
      <c r="B329" s="15"/>
      <c r="C329" s="12">
        <v>0</v>
      </c>
      <c r="D329" s="12"/>
      <c r="E329" s="12">
        <v>0</v>
      </c>
      <c r="F329" s="12"/>
      <c r="G329" s="12">
        <v>0</v>
      </c>
      <c r="H329" s="12"/>
      <c r="I329" s="12">
        <v>0</v>
      </c>
      <c r="J329" s="12"/>
      <c r="K329" s="12">
        <v>0</v>
      </c>
      <c r="L329" s="12"/>
      <c r="M329" s="12">
        <v>752514.17</v>
      </c>
      <c r="N329" s="12"/>
      <c r="O329" s="12">
        <v>2845833.91</v>
      </c>
      <c r="P329" s="12"/>
      <c r="Q329" s="12">
        <v>2022369.68</v>
      </c>
      <c r="R329" s="12"/>
      <c r="S329" s="12">
        <v>3058897.64</v>
      </c>
      <c r="T329" s="12"/>
      <c r="U329" s="12">
        <v>2500210.7799999998</v>
      </c>
      <c r="V329" s="12"/>
      <c r="W329" s="12">
        <v>2150153.58</v>
      </c>
      <c r="X329" s="12"/>
      <c r="Y329" s="12">
        <v>3203820.3</v>
      </c>
      <c r="Z329" s="21"/>
      <c r="AA329" s="12">
        <f t="shared" si="30"/>
        <v>16533800.059999999</v>
      </c>
    </row>
    <row r="330" spans="1:27" x14ac:dyDescent="0.25">
      <c r="A330" s="15" t="s">
        <v>4</v>
      </c>
      <c r="B330" s="15"/>
      <c r="C330" s="12">
        <v>0</v>
      </c>
      <c r="D330" s="12"/>
      <c r="E330" s="12">
        <v>0</v>
      </c>
      <c r="F330" s="12"/>
      <c r="G330" s="12">
        <v>0</v>
      </c>
      <c r="H330" s="12"/>
      <c r="I330" s="12">
        <v>0</v>
      </c>
      <c r="J330" s="12"/>
      <c r="K330" s="12">
        <v>0</v>
      </c>
      <c r="L330" s="12"/>
      <c r="M330" s="12">
        <v>719366.43</v>
      </c>
      <c r="N330" s="12"/>
      <c r="O330" s="12">
        <v>2431533.48</v>
      </c>
      <c r="P330" s="12"/>
      <c r="Q330" s="12">
        <v>1823606.6</v>
      </c>
      <c r="R330" s="12"/>
      <c r="S330" s="12">
        <v>1396058.53</v>
      </c>
      <c r="T330" s="12"/>
      <c r="U330" s="12">
        <v>1361156.33</v>
      </c>
      <c r="V330" s="12"/>
      <c r="W330" s="12">
        <v>1882084.29</v>
      </c>
      <c r="X330" s="12"/>
      <c r="Y330" s="12">
        <v>1878494.2</v>
      </c>
      <c r="Z330" s="21"/>
      <c r="AA330" s="12">
        <f t="shared" si="30"/>
        <v>11492299.859999999</v>
      </c>
    </row>
    <row r="331" spans="1:27" x14ac:dyDescent="0.25">
      <c r="A331" s="15" t="s">
        <v>5</v>
      </c>
      <c r="B331" s="15"/>
      <c r="C331" s="12">
        <v>0</v>
      </c>
      <c r="D331" s="12"/>
      <c r="E331" s="12">
        <v>0</v>
      </c>
      <c r="F331" s="12"/>
      <c r="G331" s="12">
        <v>0</v>
      </c>
      <c r="H331" s="12"/>
      <c r="I331" s="12">
        <v>0</v>
      </c>
      <c r="J331" s="12"/>
      <c r="K331" s="12">
        <v>0</v>
      </c>
      <c r="L331" s="12"/>
      <c r="M331" s="12">
        <v>33147.74</v>
      </c>
      <c r="N331" s="12"/>
      <c r="O331" s="12">
        <v>414300.43</v>
      </c>
      <c r="P331" s="12"/>
      <c r="Q331" s="12">
        <v>198763.08</v>
      </c>
      <c r="R331" s="12"/>
      <c r="S331" s="12">
        <v>1662839.11</v>
      </c>
      <c r="T331" s="12"/>
      <c r="U331" s="12">
        <v>1139054.45</v>
      </c>
      <c r="V331" s="12"/>
      <c r="W331" s="12">
        <v>268069.28999999998</v>
      </c>
      <c r="X331" s="12"/>
      <c r="Y331" s="12">
        <v>1325326.1000000001</v>
      </c>
      <c r="Z331" s="21"/>
      <c r="AA331" s="12">
        <f t="shared" si="30"/>
        <v>5041500.2000000011</v>
      </c>
    </row>
    <row r="332" spans="1:27" x14ac:dyDescent="0.25">
      <c r="A332" s="15" t="s">
        <v>10</v>
      </c>
      <c r="B332" s="15"/>
      <c r="C332" s="12">
        <v>0</v>
      </c>
      <c r="D332" s="12"/>
      <c r="E332" s="12">
        <v>0</v>
      </c>
      <c r="F332" s="12"/>
      <c r="G332" s="12">
        <v>0</v>
      </c>
      <c r="H332" s="12"/>
      <c r="I332" s="12">
        <v>0</v>
      </c>
      <c r="J332" s="12"/>
      <c r="K332" s="12">
        <v>0</v>
      </c>
      <c r="L332" s="12"/>
      <c r="M332" s="12">
        <v>11270.23</v>
      </c>
      <c r="N332" s="12"/>
      <c r="O332" s="12">
        <v>140862.15</v>
      </c>
      <c r="P332" s="12"/>
      <c r="Q332" s="12">
        <v>67579.45</v>
      </c>
      <c r="R332" s="12"/>
      <c r="S332" s="12">
        <v>565365.30000000005</v>
      </c>
      <c r="T332" s="12"/>
      <c r="U332" s="12">
        <v>387278.51</v>
      </c>
      <c r="V332" s="12"/>
      <c r="W332" s="12">
        <v>91143.56</v>
      </c>
      <c r="X332" s="12"/>
      <c r="Y332" s="12">
        <v>450610.87</v>
      </c>
      <c r="Z332" s="21"/>
      <c r="AA332" s="12">
        <f t="shared" si="30"/>
        <v>1714110.0700000003</v>
      </c>
    </row>
    <row r="333" spans="1:27" x14ac:dyDescent="0.25">
      <c r="A333" s="17" t="s">
        <v>7</v>
      </c>
      <c r="B333" s="15"/>
      <c r="C333" s="12">
        <v>0</v>
      </c>
      <c r="D333" s="12"/>
      <c r="E333" s="12">
        <v>0</v>
      </c>
      <c r="F333" s="12"/>
      <c r="G333" s="12">
        <v>0</v>
      </c>
      <c r="H333" s="12"/>
      <c r="I333" s="12">
        <v>0</v>
      </c>
      <c r="J333" s="12"/>
      <c r="K333" s="12">
        <v>0</v>
      </c>
      <c r="L333" s="12"/>
      <c r="M333" s="12">
        <v>662.95</v>
      </c>
      <c r="N333" s="12"/>
      <c r="O333" s="12">
        <v>8286.01</v>
      </c>
      <c r="P333" s="12"/>
      <c r="Q333" s="12">
        <v>3975.26</v>
      </c>
      <c r="R333" s="12"/>
      <c r="S333" s="12">
        <v>33256.78</v>
      </c>
      <c r="T333" s="12"/>
      <c r="U333" s="12">
        <v>22781.09</v>
      </c>
      <c r="V333" s="12"/>
      <c r="W333" s="12">
        <v>5361.39</v>
      </c>
      <c r="X333" s="12"/>
      <c r="Y333" s="12">
        <v>26506.52</v>
      </c>
      <c r="Z333" s="21"/>
      <c r="AA333" s="12">
        <f t="shared" si="30"/>
        <v>100830</v>
      </c>
    </row>
    <row r="334" spans="1:27" x14ac:dyDescent="0.25">
      <c r="A334" s="17"/>
      <c r="B334" s="15"/>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21"/>
      <c r="AA334" s="12"/>
    </row>
    <row r="335" spans="1:27" x14ac:dyDescent="0.25">
      <c r="A335" s="17"/>
      <c r="B335" s="15"/>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21"/>
      <c r="AA335" s="12"/>
    </row>
    <row r="336" spans="1:27" x14ac:dyDescent="0.25">
      <c r="A336" s="11" t="s">
        <v>42</v>
      </c>
      <c r="B336" s="15"/>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21"/>
      <c r="AA336" s="12"/>
    </row>
    <row r="337" spans="1:27" x14ac:dyDescent="0.25">
      <c r="A337" s="43" t="s">
        <v>1</v>
      </c>
      <c r="B337" s="15"/>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21"/>
      <c r="AA337" s="12"/>
    </row>
    <row r="338" spans="1:27" x14ac:dyDescent="0.25">
      <c r="A338" s="15" t="s">
        <v>2</v>
      </c>
      <c r="B338" s="15"/>
      <c r="C338" s="12">
        <v>0</v>
      </c>
      <c r="D338" s="12"/>
      <c r="E338" s="12">
        <v>0</v>
      </c>
      <c r="F338" s="12"/>
      <c r="G338" s="12">
        <v>0</v>
      </c>
      <c r="H338" s="12"/>
      <c r="I338" s="12">
        <v>0</v>
      </c>
      <c r="J338" s="12"/>
      <c r="K338" s="12">
        <v>0</v>
      </c>
      <c r="L338" s="12"/>
      <c r="M338" s="12">
        <v>0</v>
      </c>
      <c r="N338" s="12"/>
      <c r="O338" s="12">
        <v>535372.6</v>
      </c>
      <c r="P338" s="12"/>
      <c r="Q338" s="12">
        <v>2927136</v>
      </c>
      <c r="R338" s="12"/>
      <c r="S338" s="12">
        <v>5072367.5</v>
      </c>
      <c r="T338" s="12"/>
      <c r="U338" s="12">
        <v>4572646.75</v>
      </c>
      <c r="V338" s="12"/>
      <c r="W338" s="12">
        <v>4269735</v>
      </c>
      <c r="X338" s="12"/>
      <c r="Y338" s="12">
        <v>4522937.83</v>
      </c>
      <c r="Z338" s="21"/>
      <c r="AA338" s="12">
        <f t="shared" ref="AA338:AA343" si="31">SUM(C338:Z338)</f>
        <v>21900195.68</v>
      </c>
    </row>
    <row r="339" spans="1:27" x14ac:dyDescent="0.25">
      <c r="A339" s="15" t="s">
        <v>3</v>
      </c>
      <c r="B339" s="15"/>
      <c r="C339" s="12">
        <v>0</v>
      </c>
      <c r="D339" s="12"/>
      <c r="E339" s="12">
        <v>0</v>
      </c>
      <c r="F339" s="12"/>
      <c r="G339" s="12">
        <v>0</v>
      </c>
      <c r="H339" s="12"/>
      <c r="I339" s="12">
        <v>0</v>
      </c>
      <c r="J339" s="12"/>
      <c r="K339" s="12">
        <v>0</v>
      </c>
      <c r="L339" s="12"/>
      <c r="M339" s="12">
        <v>0</v>
      </c>
      <c r="N339" s="12"/>
      <c r="O339" s="12">
        <v>116944.1</v>
      </c>
      <c r="P339" s="12"/>
      <c r="Q339" s="12">
        <v>460145.3</v>
      </c>
      <c r="R339" s="12"/>
      <c r="S339" s="12">
        <v>415690.77</v>
      </c>
      <c r="T339" s="12"/>
      <c r="U339" s="12">
        <v>254485</v>
      </c>
      <c r="V339" s="12"/>
      <c r="W339" s="12">
        <v>529580.61</v>
      </c>
      <c r="X339" s="12"/>
      <c r="Y339" s="12">
        <v>643652.24</v>
      </c>
      <c r="Z339" s="21"/>
      <c r="AA339" s="12">
        <f t="shared" si="31"/>
        <v>2420498.0199999996</v>
      </c>
    </row>
    <row r="340" spans="1:27" x14ac:dyDescent="0.25">
      <c r="A340" s="15" t="s">
        <v>4</v>
      </c>
      <c r="B340" s="15"/>
      <c r="C340" s="12">
        <v>0</v>
      </c>
      <c r="D340" s="12"/>
      <c r="E340" s="12">
        <v>0</v>
      </c>
      <c r="F340" s="12"/>
      <c r="G340" s="12">
        <v>0</v>
      </c>
      <c r="H340" s="12"/>
      <c r="I340" s="12">
        <v>0</v>
      </c>
      <c r="J340" s="12"/>
      <c r="K340" s="12">
        <v>0</v>
      </c>
      <c r="L340" s="12"/>
      <c r="M340" s="12">
        <v>0</v>
      </c>
      <c r="N340" s="12"/>
      <c r="O340" s="12">
        <v>0</v>
      </c>
      <c r="P340" s="12"/>
      <c r="Q340" s="12">
        <v>0</v>
      </c>
      <c r="R340" s="12"/>
      <c r="S340" s="12">
        <v>0</v>
      </c>
      <c r="T340" s="12"/>
      <c r="U340" s="12">
        <v>0</v>
      </c>
      <c r="V340" s="12"/>
      <c r="W340" s="12">
        <v>0</v>
      </c>
      <c r="X340" s="12"/>
      <c r="Y340" s="12">
        <v>0</v>
      </c>
      <c r="Z340" s="21"/>
      <c r="AA340" s="12">
        <f t="shared" si="31"/>
        <v>0</v>
      </c>
    </row>
    <row r="341" spans="1:27" x14ac:dyDescent="0.25">
      <c r="A341" s="15" t="s">
        <v>5</v>
      </c>
      <c r="B341" s="15"/>
      <c r="C341" s="12">
        <v>0</v>
      </c>
      <c r="D341" s="12"/>
      <c r="E341" s="12">
        <v>0</v>
      </c>
      <c r="F341" s="12"/>
      <c r="G341" s="12">
        <v>0</v>
      </c>
      <c r="H341" s="12"/>
      <c r="I341" s="12">
        <v>0</v>
      </c>
      <c r="J341" s="12"/>
      <c r="K341" s="12">
        <v>0</v>
      </c>
      <c r="L341" s="12"/>
      <c r="M341" s="12">
        <v>0</v>
      </c>
      <c r="N341" s="12"/>
      <c r="O341" s="12">
        <v>116944.1</v>
      </c>
      <c r="P341" s="12"/>
      <c r="Q341" s="12">
        <v>460145.3</v>
      </c>
      <c r="R341" s="12"/>
      <c r="S341" s="12">
        <v>415690.77</v>
      </c>
      <c r="T341" s="12"/>
      <c r="U341" s="12">
        <v>254485</v>
      </c>
      <c r="V341" s="12"/>
      <c r="W341" s="12">
        <v>529580.61</v>
      </c>
      <c r="X341" s="12"/>
      <c r="Y341" s="12">
        <v>643652.24</v>
      </c>
      <c r="Z341" s="21"/>
      <c r="AA341" s="12">
        <f t="shared" si="31"/>
        <v>2420498.0199999996</v>
      </c>
    </row>
    <row r="342" spans="1:27" x14ac:dyDescent="0.25">
      <c r="A342" s="15" t="s">
        <v>6</v>
      </c>
      <c r="B342" s="15"/>
      <c r="C342" s="12">
        <v>0</v>
      </c>
      <c r="D342" s="12"/>
      <c r="E342" s="12">
        <v>0</v>
      </c>
      <c r="F342" s="12"/>
      <c r="G342" s="12">
        <v>0</v>
      </c>
      <c r="H342" s="12"/>
      <c r="I342" s="12">
        <v>0</v>
      </c>
      <c r="J342" s="12"/>
      <c r="K342" s="12">
        <v>0</v>
      </c>
      <c r="L342" s="12"/>
      <c r="M342" s="12">
        <v>0</v>
      </c>
      <c r="N342" s="12"/>
      <c r="O342" s="12">
        <v>39760.99</v>
      </c>
      <c r="P342" s="12"/>
      <c r="Q342" s="12">
        <v>156449.4</v>
      </c>
      <c r="R342" s="12"/>
      <c r="S342" s="12">
        <v>141334.85999999999</v>
      </c>
      <c r="T342" s="12"/>
      <c r="U342" s="12">
        <v>86524.9</v>
      </c>
      <c r="V342" s="12"/>
      <c r="W342" s="12">
        <v>180057.41</v>
      </c>
      <c r="X342" s="12"/>
      <c r="Y342" s="12">
        <v>218841.76</v>
      </c>
      <c r="Z342" s="21"/>
      <c r="AA342" s="12">
        <f t="shared" si="31"/>
        <v>822969.32000000007</v>
      </c>
    </row>
    <row r="343" spans="1:27" x14ac:dyDescent="0.25">
      <c r="A343" s="17" t="s">
        <v>7</v>
      </c>
      <c r="B343" s="15"/>
      <c r="C343" s="12">
        <v>0</v>
      </c>
      <c r="D343" s="12"/>
      <c r="E343" s="12">
        <v>0</v>
      </c>
      <c r="F343" s="12"/>
      <c r="G343" s="12">
        <v>0</v>
      </c>
      <c r="H343" s="12"/>
      <c r="I343" s="12">
        <v>0</v>
      </c>
      <c r="J343" s="12"/>
      <c r="K343" s="12">
        <v>0</v>
      </c>
      <c r="L343" s="12"/>
      <c r="M343" s="12">
        <v>0</v>
      </c>
      <c r="N343" s="12"/>
      <c r="O343" s="12">
        <v>2338.88</v>
      </c>
      <c r="P343" s="12"/>
      <c r="Q343" s="12">
        <v>9202.91</v>
      </c>
      <c r="R343" s="12"/>
      <c r="S343" s="12">
        <v>8313.82</v>
      </c>
      <c r="T343" s="12"/>
      <c r="U343" s="12">
        <v>5089.7</v>
      </c>
      <c r="V343" s="12"/>
      <c r="W343" s="12">
        <v>10591.61</v>
      </c>
      <c r="X343" s="12"/>
      <c r="Y343" s="12">
        <v>12873.050000000001</v>
      </c>
      <c r="Z343" s="21"/>
      <c r="AA343" s="12">
        <f t="shared" si="31"/>
        <v>48409.97</v>
      </c>
    </row>
    <row r="344" spans="1:27" x14ac:dyDescent="0.25">
      <c r="A344" s="43" t="s">
        <v>8</v>
      </c>
      <c r="B344" s="15"/>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21"/>
      <c r="AA344" s="12"/>
    </row>
    <row r="345" spans="1:27" x14ac:dyDescent="0.25">
      <c r="A345" s="15" t="s">
        <v>2</v>
      </c>
      <c r="B345" s="15"/>
      <c r="C345" s="12">
        <v>0</v>
      </c>
      <c r="D345" s="12"/>
      <c r="E345" s="12">
        <v>0</v>
      </c>
      <c r="F345" s="12"/>
      <c r="G345" s="12">
        <v>0</v>
      </c>
      <c r="H345" s="12"/>
      <c r="I345" s="12">
        <v>0</v>
      </c>
      <c r="J345" s="12"/>
      <c r="K345" s="12">
        <v>0</v>
      </c>
      <c r="L345" s="12"/>
      <c r="M345" s="12">
        <v>0</v>
      </c>
      <c r="N345" s="12"/>
      <c r="O345" s="12">
        <v>535372.6</v>
      </c>
      <c r="P345" s="12"/>
      <c r="Q345" s="12">
        <v>2927136</v>
      </c>
      <c r="R345" s="12"/>
      <c r="S345" s="12">
        <v>5072367.5</v>
      </c>
      <c r="T345" s="12"/>
      <c r="U345" s="12">
        <v>4572646.75</v>
      </c>
      <c r="V345" s="12"/>
      <c r="W345" s="12">
        <v>4269735</v>
      </c>
      <c r="X345" s="12"/>
      <c r="Y345" s="12">
        <v>4508055.25</v>
      </c>
      <c r="Z345" s="21"/>
      <c r="AA345" s="12">
        <f>SUM(C345:Z345)</f>
        <v>21885313.100000001</v>
      </c>
    </row>
    <row r="346" spans="1:27" x14ac:dyDescent="0.25">
      <c r="A346" s="15" t="s">
        <v>5</v>
      </c>
      <c r="B346" s="15"/>
      <c r="C346" s="12">
        <v>0</v>
      </c>
      <c r="D346" s="12"/>
      <c r="E346" s="12">
        <v>0</v>
      </c>
      <c r="F346" s="12"/>
      <c r="G346" s="12">
        <v>0</v>
      </c>
      <c r="H346" s="12"/>
      <c r="I346" s="12">
        <v>0</v>
      </c>
      <c r="J346" s="12"/>
      <c r="K346" s="12">
        <v>0</v>
      </c>
      <c r="L346" s="12"/>
      <c r="M346" s="12">
        <v>0</v>
      </c>
      <c r="N346" s="12"/>
      <c r="O346" s="12">
        <v>116944.1</v>
      </c>
      <c r="P346" s="12"/>
      <c r="Q346" s="12">
        <v>460145.3</v>
      </c>
      <c r="R346" s="12"/>
      <c r="S346" s="12">
        <v>415690.77</v>
      </c>
      <c r="T346" s="12"/>
      <c r="U346" s="12">
        <v>254485</v>
      </c>
      <c r="V346" s="12"/>
      <c r="W346" s="12">
        <v>529580.61</v>
      </c>
      <c r="X346" s="12"/>
      <c r="Y346" s="12">
        <v>639996.81999999995</v>
      </c>
      <c r="Z346" s="21"/>
      <c r="AA346" s="12">
        <f>SUM(C346:Z346)</f>
        <v>2416842.5999999996</v>
      </c>
    </row>
    <row r="347" spans="1:27" x14ac:dyDescent="0.25">
      <c r="A347" s="15" t="s">
        <v>10</v>
      </c>
      <c r="B347" s="15"/>
      <c r="C347" s="12">
        <v>0</v>
      </c>
      <c r="D347" s="12"/>
      <c r="E347" s="12">
        <v>0</v>
      </c>
      <c r="F347" s="12"/>
      <c r="G347" s="12">
        <v>0</v>
      </c>
      <c r="H347" s="12"/>
      <c r="I347" s="12">
        <v>0</v>
      </c>
      <c r="J347" s="12"/>
      <c r="K347" s="12">
        <v>0</v>
      </c>
      <c r="L347" s="12"/>
      <c r="M347" s="12">
        <v>0</v>
      </c>
      <c r="N347" s="12"/>
      <c r="O347" s="12">
        <v>39760.99</v>
      </c>
      <c r="P347" s="12"/>
      <c r="Q347" s="12">
        <v>156449.4</v>
      </c>
      <c r="R347" s="12"/>
      <c r="S347" s="12">
        <v>141334.85999999999</v>
      </c>
      <c r="T347" s="12"/>
      <c r="U347" s="12">
        <v>86524.9</v>
      </c>
      <c r="V347" s="12"/>
      <c r="W347" s="12">
        <v>180057.41</v>
      </c>
      <c r="X347" s="12"/>
      <c r="Y347" s="12">
        <v>217598.92</v>
      </c>
      <c r="Z347" s="21"/>
      <c r="AA347" s="12">
        <f>SUM(C347:Z347)</f>
        <v>821726.4800000001</v>
      </c>
    </row>
    <row r="348" spans="1:27" x14ac:dyDescent="0.25">
      <c r="A348" s="17" t="s">
        <v>7</v>
      </c>
      <c r="B348" s="15"/>
      <c r="C348" s="12">
        <v>0</v>
      </c>
      <c r="D348" s="12"/>
      <c r="E348" s="12">
        <v>0</v>
      </c>
      <c r="F348" s="12"/>
      <c r="G348" s="12">
        <v>0</v>
      </c>
      <c r="H348" s="12"/>
      <c r="I348" s="12">
        <v>0</v>
      </c>
      <c r="J348" s="12"/>
      <c r="K348" s="12">
        <v>0</v>
      </c>
      <c r="L348" s="12"/>
      <c r="M348" s="12">
        <v>0</v>
      </c>
      <c r="N348" s="12"/>
      <c r="O348" s="12">
        <v>2338.88</v>
      </c>
      <c r="P348" s="12"/>
      <c r="Q348" s="12">
        <v>9202.91</v>
      </c>
      <c r="R348" s="12"/>
      <c r="S348" s="12">
        <v>8313.82</v>
      </c>
      <c r="T348" s="12"/>
      <c r="U348" s="12">
        <v>5089.7</v>
      </c>
      <c r="V348" s="12"/>
      <c r="W348" s="12">
        <v>10591.61</v>
      </c>
      <c r="X348" s="12"/>
      <c r="Y348" s="12">
        <v>12799.94</v>
      </c>
      <c r="Z348" s="21"/>
      <c r="AA348" s="12">
        <f>SUM(C348:Z348)</f>
        <v>48336.86</v>
      </c>
    </row>
    <row r="349" spans="1:27" x14ac:dyDescent="0.25">
      <c r="A349" s="43" t="s">
        <v>9</v>
      </c>
      <c r="B349" s="15"/>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21"/>
      <c r="AA349" s="12"/>
    </row>
    <row r="350" spans="1:27" x14ac:dyDescent="0.25">
      <c r="A350" s="15" t="s">
        <v>2</v>
      </c>
      <c r="B350" s="15"/>
      <c r="C350" s="12">
        <v>0</v>
      </c>
      <c r="D350" s="12"/>
      <c r="E350" s="12">
        <v>0</v>
      </c>
      <c r="F350" s="12"/>
      <c r="G350" s="12">
        <v>0</v>
      </c>
      <c r="H350" s="12"/>
      <c r="I350" s="12">
        <v>0</v>
      </c>
      <c r="J350" s="12"/>
      <c r="K350" s="12">
        <v>0</v>
      </c>
      <c r="L350" s="12"/>
      <c r="M350" s="12">
        <v>0</v>
      </c>
      <c r="N350" s="12"/>
      <c r="O350" s="12">
        <v>0</v>
      </c>
      <c r="P350" s="12"/>
      <c r="Q350" s="12">
        <v>0</v>
      </c>
      <c r="R350" s="12"/>
      <c r="S350" s="12">
        <v>0</v>
      </c>
      <c r="T350" s="12"/>
      <c r="U350" s="12">
        <v>0</v>
      </c>
      <c r="V350" s="12"/>
      <c r="W350" s="12">
        <v>0</v>
      </c>
      <c r="X350" s="12"/>
      <c r="Y350" s="12">
        <v>14882.58</v>
      </c>
      <c r="Z350" s="21"/>
      <c r="AA350" s="12">
        <f t="shared" ref="AA350:AA355" si="32">SUM(C350:Z350)</f>
        <v>14882.58</v>
      </c>
    </row>
    <row r="351" spans="1:27" x14ac:dyDescent="0.25">
      <c r="A351" s="15" t="s">
        <v>3</v>
      </c>
      <c r="B351" s="15"/>
      <c r="C351" s="12">
        <v>0</v>
      </c>
      <c r="D351" s="12"/>
      <c r="E351" s="12">
        <v>0</v>
      </c>
      <c r="F351" s="12"/>
      <c r="G351" s="12">
        <v>0</v>
      </c>
      <c r="H351" s="12"/>
      <c r="I351" s="12">
        <v>0</v>
      </c>
      <c r="J351" s="12"/>
      <c r="K351" s="12">
        <v>0</v>
      </c>
      <c r="L351" s="12"/>
      <c r="M351" s="12">
        <v>0</v>
      </c>
      <c r="N351" s="12"/>
      <c r="O351" s="12">
        <v>0</v>
      </c>
      <c r="P351" s="12"/>
      <c r="Q351" s="12">
        <v>0</v>
      </c>
      <c r="R351" s="12"/>
      <c r="S351" s="12">
        <v>0</v>
      </c>
      <c r="T351" s="12"/>
      <c r="U351" s="12">
        <v>0</v>
      </c>
      <c r="V351" s="12"/>
      <c r="W351" s="12">
        <v>0</v>
      </c>
      <c r="X351" s="12"/>
      <c r="Y351" s="12">
        <v>3655.42</v>
      </c>
      <c r="Z351" s="21"/>
      <c r="AA351" s="12">
        <f t="shared" si="32"/>
        <v>3655.42</v>
      </c>
    </row>
    <row r="352" spans="1:27" x14ac:dyDescent="0.25">
      <c r="A352" s="15" t="s">
        <v>4</v>
      </c>
      <c r="B352" s="15"/>
      <c r="C352" s="12">
        <v>0</v>
      </c>
      <c r="D352" s="12"/>
      <c r="E352" s="12">
        <v>0</v>
      </c>
      <c r="F352" s="12"/>
      <c r="G352" s="12">
        <v>0</v>
      </c>
      <c r="H352" s="12"/>
      <c r="I352" s="12">
        <v>0</v>
      </c>
      <c r="J352" s="12"/>
      <c r="K352" s="12">
        <v>0</v>
      </c>
      <c r="L352" s="12"/>
      <c r="M352" s="12">
        <v>0</v>
      </c>
      <c r="N352" s="12"/>
      <c r="O352" s="12">
        <v>0</v>
      </c>
      <c r="P352" s="12"/>
      <c r="Q352" s="12">
        <v>0</v>
      </c>
      <c r="R352" s="12"/>
      <c r="S352" s="12">
        <v>0</v>
      </c>
      <c r="T352" s="12"/>
      <c r="U352" s="12">
        <v>0</v>
      </c>
      <c r="V352" s="12"/>
      <c r="W352" s="12">
        <v>0</v>
      </c>
      <c r="X352" s="12"/>
      <c r="Y352" s="12">
        <v>0</v>
      </c>
      <c r="Z352" s="21"/>
      <c r="AA352" s="12">
        <f t="shared" si="32"/>
        <v>0</v>
      </c>
    </row>
    <row r="353" spans="1:27" x14ac:dyDescent="0.25">
      <c r="A353" s="15" t="s">
        <v>5</v>
      </c>
      <c r="B353" s="15"/>
      <c r="C353" s="12">
        <v>0</v>
      </c>
      <c r="D353" s="12"/>
      <c r="E353" s="12">
        <v>0</v>
      </c>
      <c r="F353" s="12"/>
      <c r="G353" s="12">
        <v>0</v>
      </c>
      <c r="H353" s="12"/>
      <c r="I353" s="12">
        <v>0</v>
      </c>
      <c r="J353" s="12"/>
      <c r="K353" s="12">
        <v>0</v>
      </c>
      <c r="L353" s="12"/>
      <c r="M353" s="12">
        <v>0</v>
      </c>
      <c r="N353" s="12"/>
      <c r="O353" s="12">
        <v>0</v>
      </c>
      <c r="P353" s="12"/>
      <c r="Q353" s="12">
        <v>0</v>
      </c>
      <c r="R353" s="12"/>
      <c r="S353" s="12">
        <v>0</v>
      </c>
      <c r="T353" s="12"/>
      <c r="U353" s="12">
        <v>0</v>
      </c>
      <c r="V353" s="12"/>
      <c r="W353" s="12">
        <v>0</v>
      </c>
      <c r="X353" s="12"/>
      <c r="Y353" s="12">
        <v>3655.42</v>
      </c>
      <c r="Z353" s="21"/>
      <c r="AA353" s="12">
        <f t="shared" si="32"/>
        <v>3655.42</v>
      </c>
    </row>
    <row r="354" spans="1:27" x14ac:dyDescent="0.25">
      <c r="A354" s="15" t="s">
        <v>10</v>
      </c>
      <c r="B354" s="15"/>
      <c r="C354" s="12">
        <v>0</v>
      </c>
      <c r="D354" s="12"/>
      <c r="E354" s="12">
        <v>0</v>
      </c>
      <c r="F354" s="12"/>
      <c r="G354" s="12">
        <v>0</v>
      </c>
      <c r="H354" s="12"/>
      <c r="I354" s="12">
        <v>0</v>
      </c>
      <c r="J354" s="12"/>
      <c r="K354" s="12">
        <v>0</v>
      </c>
      <c r="L354" s="12"/>
      <c r="M354" s="12">
        <v>0</v>
      </c>
      <c r="N354" s="12"/>
      <c r="O354" s="12">
        <v>0</v>
      </c>
      <c r="P354" s="12"/>
      <c r="Q354" s="12">
        <v>0</v>
      </c>
      <c r="R354" s="12"/>
      <c r="S354" s="12">
        <v>0</v>
      </c>
      <c r="T354" s="12"/>
      <c r="U354" s="12">
        <v>0</v>
      </c>
      <c r="V354" s="12"/>
      <c r="W354" s="12">
        <v>0</v>
      </c>
      <c r="X354" s="12"/>
      <c r="Y354" s="12">
        <v>1242.8399999999999</v>
      </c>
      <c r="Z354" s="21"/>
      <c r="AA354" s="12">
        <f t="shared" si="32"/>
        <v>1242.8399999999999</v>
      </c>
    </row>
    <row r="355" spans="1:27" x14ac:dyDescent="0.25">
      <c r="A355" s="17" t="s">
        <v>7</v>
      </c>
      <c r="B355" s="15"/>
      <c r="C355" s="12">
        <v>0</v>
      </c>
      <c r="D355" s="12"/>
      <c r="E355" s="12">
        <v>0</v>
      </c>
      <c r="F355" s="12"/>
      <c r="G355" s="12">
        <v>0</v>
      </c>
      <c r="H355" s="12"/>
      <c r="I355" s="12">
        <v>0</v>
      </c>
      <c r="J355" s="12"/>
      <c r="K355" s="12">
        <v>0</v>
      </c>
      <c r="L355" s="12"/>
      <c r="M355" s="12">
        <v>0</v>
      </c>
      <c r="N355" s="12"/>
      <c r="O355" s="12">
        <v>0</v>
      </c>
      <c r="P355" s="12"/>
      <c r="Q355" s="12">
        <v>0</v>
      </c>
      <c r="R355" s="12"/>
      <c r="S355" s="12">
        <v>0</v>
      </c>
      <c r="T355" s="12"/>
      <c r="U355" s="12">
        <v>0</v>
      </c>
      <c r="V355" s="12"/>
      <c r="W355" s="12">
        <v>0</v>
      </c>
      <c r="X355" s="12"/>
      <c r="Y355" s="12">
        <v>73.11</v>
      </c>
      <c r="Z355" s="21"/>
      <c r="AA355" s="12">
        <f t="shared" si="32"/>
        <v>73.11</v>
      </c>
    </row>
    <row r="356" spans="1:27" x14ac:dyDescent="0.25">
      <c r="A356" s="17"/>
      <c r="B356" s="15"/>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21"/>
      <c r="AA356" s="12"/>
    </row>
    <row r="357" spans="1:27" x14ac:dyDescent="0.25">
      <c r="A357" s="17"/>
      <c r="B357" s="15"/>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21"/>
      <c r="AA357" s="12"/>
    </row>
    <row r="358" spans="1:27" x14ac:dyDescent="0.25">
      <c r="A358" s="17"/>
      <c r="B358" s="15"/>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21"/>
      <c r="AA358" s="12"/>
    </row>
    <row r="359" spans="1:27" x14ac:dyDescent="0.25">
      <c r="A359" s="11" t="s">
        <v>15</v>
      </c>
      <c r="B359" s="15"/>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21"/>
      <c r="AA359" s="12"/>
    </row>
    <row r="360" spans="1:27" x14ac:dyDescent="0.25">
      <c r="A360" s="43" t="s">
        <v>1</v>
      </c>
      <c r="B360" s="17"/>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21"/>
      <c r="AA360" s="12"/>
    </row>
    <row r="361" spans="1:27" x14ac:dyDescent="0.25">
      <c r="A361" s="15" t="s">
        <v>2</v>
      </c>
      <c r="B361" s="17"/>
      <c r="C361" s="12">
        <f t="shared" ref="C361:C366" si="33">C250+C228+C206+C184+C162+C140+C118+C96+C74+C52+C30+C8</f>
        <v>164782228.85000002</v>
      </c>
      <c r="D361" s="12"/>
      <c r="E361" s="12">
        <f t="shared" ref="E361:E366" si="34">E250+E228+E206+E184+E162+E140+E118+E96+E74+E52+E30+E8</f>
        <v>364985422.08000004</v>
      </c>
      <c r="F361" s="12"/>
      <c r="G361" s="12">
        <f t="shared" ref="G361:G366" si="35">G250+G228+G206+G184+G162+G140+G118+G96+G74+G52+G30+G8</f>
        <v>462787392.10000002</v>
      </c>
      <c r="H361" s="12"/>
      <c r="I361" s="12">
        <f t="shared" ref="I361:I366" si="36">I250+I228+I206+I184+I162+I140+I118+I96+I74+I52+I30+I8</f>
        <v>525802523.66999996</v>
      </c>
      <c r="J361" s="12"/>
      <c r="K361" s="12">
        <f t="shared" ref="K361:K366" si="37">K250+K228+K206+K184+K162+K140+K118+K96+K74+K52+K30+K8+K272+K294</f>
        <v>491910712.54999995</v>
      </c>
      <c r="L361" s="12"/>
      <c r="M361" s="12">
        <f t="shared" ref="M361:O366" si="38">M250+M228+M206+M184+M162+M140+M118+M96+M74+M52+M30+M8+M272+M294+M316+M338</f>
        <v>548590065.0999999</v>
      </c>
      <c r="N361" s="12"/>
      <c r="O361" s="12">
        <f t="shared" si="38"/>
        <v>615294826.82000005</v>
      </c>
      <c r="P361" s="12"/>
      <c r="Q361" s="12">
        <f t="shared" ref="Q361" si="39">Q250+Q228+Q206+Q184+Q162+Q140+Q118+Q96+Q74+Q52+Q30+Q8+Q272+Q294+Q316+Q338</f>
        <v>509547820.33999991</v>
      </c>
      <c r="R361" s="12"/>
      <c r="S361" s="12">
        <f>S250+S228+S206+S184+S162+S140+S118+S96+S74+S52+S30+S8+S272+S294+S316+S338</f>
        <v>560259180.67000008</v>
      </c>
      <c r="T361" s="12"/>
      <c r="U361" s="12">
        <f>U250+U228+U206+U184+U162+U140+U118+U96+U74+U52+U30+U8+U272+U294+U316+U338</f>
        <v>479411020.63</v>
      </c>
      <c r="V361" s="12"/>
      <c r="W361" s="12">
        <f>W250+W228+W206+W184+W162+W140+W118+W96+W74+W52+W30+W8+W272+W294+W316+W338</f>
        <v>447465027.13</v>
      </c>
      <c r="X361" s="12"/>
      <c r="Y361" s="12">
        <f>Y250+Y228+Y206+Y184+Y162+Y140+Y118+Y96+Y74+Y52+Y30+Y8+Y272+Y294+Y316+Y338</f>
        <v>420193377.23999995</v>
      </c>
      <c r="Z361" s="16"/>
      <c r="AA361" s="12">
        <f>SUM(C361:Z361)</f>
        <v>5591029597.1800003</v>
      </c>
    </row>
    <row r="362" spans="1:27" x14ac:dyDescent="0.25">
      <c r="A362" s="15" t="s">
        <v>3</v>
      </c>
      <c r="B362" s="17"/>
      <c r="C362" s="12">
        <f t="shared" si="33"/>
        <v>13651865.319999998</v>
      </c>
      <c r="D362" s="12"/>
      <c r="E362" s="12">
        <f t="shared" si="34"/>
        <v>27593676.709999997</v>
      </c>
      <c r="F362" s="12"/>
      <c r="G362" s="12">
        <f t="shared" si="35"/>
        <v>18277565.690000001</v>
      </c>
      <c r="H362" s="12"/>
      <c r="I362" s="12">
        <f t="shared" si="36"/>
        <v>47834647.079999998</v>
      </c>
      <c r="J362" s="12"/>
      <c r="K362" s="12">
        <f t="shared" si="37"/>
        <v>48500442.850000009</v>
      </c>
      <c r="L362" s="12"/>
      <c r="M362" s="12">
        <f t="shared" si="38"/>
        <v>45344347.639999993</v>
      </c>
      <c r="N362" s="12"/>
      <c r="O362" s="12">
        <f t="shared" si="38"/>
        <v>49305268.080000006</v>
      </c>
      <c r="P362" s="12"/>
      <c r="Q362" s="12">
        <f t="shared" ref="Q362:S362" si="40">Q251+Q229+Q207+Q185+Q163+Q141+Q119+Q97+Q75+Q53+Q31+Q9+Q273+Q295+Q317+Q339</f>
        <v>33171120.450000003</v>
      </c>
      <c r="R362" s="12"/>
      <c r="S362" s="12">
        <f t="shared" si="40"/>
        <v>41029269.160000004</v>
      </c>
      <c r="T362" s="12"/>
      <c r="U362" s="12">
        <f t="shared" ref="U362:W362" si="41">U251+U229+U207+U185+U163+U141+U119+U97+U75+U53+U31+U9+U273+U295+U317+U339</f>
        <v>36033726.540000007</v>
      </c>
      <c r="V362" s="12"/>
      <c r="W362" s="12">
        <f t="shared" si="41"/>
        <v>37419312.519999996</v>
      </c>
      <c r="X362" s="12"/>
      <c r="Y362" s="12">
        <f t="shared" ref="Y362" si="42">Y251+Y229+Y207+Y185+Y163+Y141+Y119+Y97+Y75+Y53+Y31+Y9+Y273+Y295+Y317+Y339</f>
        <v>42495332.060000002</v>
      </c>
      <c r="Z362" s="16"/>
      <c r="AA362" s="12">
        <f>SUM(C362:Z362)</f>
        <v>440656574.10000002</v>
      </c>
    </row>
    <row r="363" spans="1:27" x14ac:dyDescent="0.25">
      <c r="A363" s="15" t="s">
        <v>4</v>
      </c>
      <c r="B363" s="17"/>
      <c r="C363" s="12">
        <f t="shared" si="33"/>
        <v>5504385.75</v>
      </c>
      <c r="D363" s="12"/>
      <c r="E363" s="12">
        <f t="shared" si="34"/>
        <v>9319601.6500000022</v>
      </c>
      <c r="F363" s="12"/>
      <c r="G363" s="12">
        <f t="shared" si="35"/>
        <v>12008896.050000001</v>
      </c>
      <c r="H363" s="12"/>
      <c r="I363" s="12">
        <f t="shared" si="36"/>
        <v>11057721.129999999</v>
      </c>
      <c r="J363" s="12"/>
      <c r="K363" s="12">
        <f t="shared" si="37"/>
        <v>11150196.690000001</v>
      </c>
      <c r="L363" s="12"/>
      <c r="M363" s="12">
        <f t="shared" si="38"/>
        <v>11284808.93</v>
      </c>
      <c r="N363" s="12"/>
      <c r="O363" s="12">
        <f t="shared" si="38"/>
        <v>15334872.42</v>
      </c>
      <c r="P363" s="12"/>
      <c r="Q363" s="12">
        <f t="shared" ref="Q363:S363" si="43">Q252+Q230+Q208+Q186+Q164+Q142+Q120+Q98+Q76+Q54+Q32+Q10+Q274+Q296+Q318+Q340</f>
        <v>16791313.160000004</v>
      </c>
      <c r="R363" s="12"/>
      <c r="S363" s="12">
        <f t="shared" si="43"/>
        <v>11676923.67</v>
      </c>
      <c r="T363" s="12"/>
      <c r="U363" s="12">
        <f t="shared" ref="U363:W363" si="44">U252+U230+U208+U186+U164+U142+U120+U98+U76+U54+U32+U10+U274+U296+U318+U340</f>
        <v>9737243.6099999994</v>
      </c>
      <c r="V363" s="12"/>
      <c r="W363" s="12">
        <f t="shared" si="44"/>
        <v>9672828.1799999997</v>
      </c>
      <c r="X363" s="12"/>
      <c r="Y363" s="12">
        <f t="shared" ref="Y363" si="45">Y252+Y230+Y208+Y186+Y164+Y142+Y120+Y98+Y76+Y54+Y32+Y10+Y274+Y296+Y318+Y340</f>
        <v>8269812.2400000002</v>
      </c>
      <c r="Z363" s="16"/>
      <c r="AA363" s="12">
        <f>SUM(C363:Z363)</f>
        <v>131808603.48</v>
      </c>
    </row>
    <row r="364" spans="1:27" x14ac:dyDescent="0.25">
      <c r="A364" s="15" t="s">
        <v>5</v>
      </c>
      <c r="B364" s="15"/>
      <c r="C364" s="12">
        <f t="shared" si="33"/>
        <v>8147479.5699999984</v>
      </c>
      <c r="D364" s="12"/>
      <c r="E364" s="12">
        <f t="shared" si="34"/>
        <v>18274075.059999999</v>
      </c>
      <c r="F364" s="12"/>
      <c r="G364" s="12">
        <f t="shared" si="35"/>
        <v>6269882.540000001</v>
      </c>
      <c r="H364" s="12"/>
      <c r="I364" s="12">
        <f t="shared" si="36"/>
        <v>36776926.020000003</v>
      </c>
      <c r="J364" s="12"/>
      <c r="K364" s="12">
        <f t="shared" si="37"/>
        <v>37350246.159999996</v>
      </c>
      <c r="L364" s="12"/>
      <c r="M364" s="12">
        <f t="shared" si="38"/>
        <v>34059538.710000001</v>
      </c>
      <c r="N364" s="12"/>
      <c r="O364" s="12">
        <f t="shared" si="38"/>
        <v>33970395.660000004</v>
      </c>
      <c r="P364" s="12"/>
      <c r="Q364" s="12">
        <f t="shared" ref="Q364:S364" si="46">Q253+Q231+Q209+Q187+Q165+Q143+Q121+Q99+Q77+Q55+Q33+Q11+Q275+Q297+Q319+Q341</f>
        <v>16379807.290000001</v>
      </c>
      <c r="R364" s="12"/>
      <c r="S364" s="12">
        <f t="shared" si="46"/>
        <v>29352345.489999995</v>
      </c>
      <c r="T364" s="12"/>
      <c r="U364" s="12">
        <f t="shared" ref="U364:W364" si="47">U253+U231+U209+U187+U165+U143+U121+U99+U77+U55+U33+U11+U275+U297+U319+U341</f>
        <v>26296482.93</v>
      </c>
      <c r="V364" s="12"/>
      <c r="W364" s="12">
        <f t="shared" si="47"/>
        <v>27746484.339999996</v>
      </c>
      <c r="X364" s="12"/>
      <c r="Y364" s="12">
        <f t="shared" ref="Y364" si="48">Y253+Y231+Y209+Y187+Y165+Y143+Y121+Y99+Y77+Y55+Y33+Y11+Y275+Y297+Y319+Y341</f>
        <v>34225519.820000008</v>
      </c>
      <c r="Z364" s="13"/>
      <c r="AA364" s="12">
        <f>SUM(C364:Z364)</f>
        <v>308849183.58999997</v>
      </c>
    </row>
    <row r="365" spans="1:27" x14ac:dyDescent="0.25">
      <c r="A365" s="15" t="s">
        <v>6</v>
      </c>
      <c r="B365" s="11"/>
      <c r="C365" s="12">
        <f t="shared" si="33"/>
        <v>2770143.0399999996</v>
      </c>
      <c r="D365" s="12"/>
      <c r="E365" s="12">
        <f t="shared" si="34"/>
        <v>6213185.5500000007</v>
      </c>
      <c r="F365" s="12"/>
      <c r="G365" s="12">
        <f t="shared" si="35"/>
        <v>2131760.06</v>
      </c>
      <c r="H365" s="12"/>
      <c r="I365" s="12">
        <f t="shared" si="36"/>
        <v>12504154.85</v>
      </c>
      <c r="J365" s="12"/>
      <c r="K365" s="12">
        <f t="shared" si="37"/>
        <v>12699083.680000005</v>
      </c>
      <c r="L365" s="12"/>
      <c r="M365" s="12">
        <f t="shared" si="38"/>
        <v>11580243.18</v>
      </c>
      <c r="N365" s="12"/>
      <c r="O365" s="12">
        <f t="shared" si="38"/>
        <v>11549934.560000002</v>
      </c>
      <c r="P365" s="12"/>
      <c r="Q365" s="12">
        <f t="shared" ref="Q365:S365" si="49">Q254+Q232+Q210+Q188+Q166+Q144+Q122+Q100+Q78+Q56+Q34+Q12+Q276+Q298+Q320+Q342</f>
        <v>5569134.5</v>
      </c>
      <c r="R365" s="12"/>
      <c r="S365" s="12">
        <f t="shared" si="49"/>
        <v>9979797.4499999993</v>
      </c>
      <c r="T365" s="12"/>
      <c r="U365" s="12">
        <f t="shared" ref="U365:W365" si="50">U254+U232+U210+U188+U166+U144+U122+U100+U78+U56+U34+U12+U276+U298+U320+U342</f>
        <v>8940804.2000000011</v>
      </c>
      <c r="V365" s="12"/>
      <c r="W365" s="12">
        <f t="shared" si="50"/>
        <v>9433804.6800000016</v>
      </c>
      <c r="X365" s="12"/>
      <c r="Y365" s="12">
        <f t="shared" ref="Y365" si="51">Y254+Y232+Y210+Y188+Y166+Y144+Y122+Y100+Y78+Y56+Y34+Y12+Y276+Y298+Y320+Y342</f>
        <v>11636676.719999997</v>
      </c>
      <c r="Z365" s="16"/>
      <c r="AA365" s="12">
        <f>SUM(C365:Z365)</f>
        <v>105008722.47000001</v>
      </c>
    </row>
    <row r="366" spans="1:27" x14ac:dyDescent="0.25">
      <c r="A366" s="17" t="s">
        <v>7</v>
      </c>
      <c r="B366" s="15"/>
      <c r="C366" s="12">
        <f t="shared" si="33"/>
        <v>162949.59999999998</v>
      </c>
      <c r="D366" s="12"/>
      <c r="E366" s="12">
        <f t="shared" si="34"/>
        <v>365481.52999999997</v>
      </c>
      <c r="F366" s="12"/>
      <c r="G366" s="12">
        <f t="shared" si="35"/>
        <v>125397.65999999999</v>
      </c>
      <c r="H366" s="12"/>
      <c r="I366" s="12">
        <f t="shared" si="36"/>
        <v>735538.52999999991</v>
      </c>
      <c r="J366" s="12"/>
      <c r="K366" s="12">
        <f t="shared" si="37"/>
        <v>747004.92000000016</v>
      </c>
      <c r="L366" s="12"/>
      <c r="M366" s="12">
        <f t="shared" si="38"/>
        <v>681190.8</v>
      </c>
      <c r="N366" s="12"/>
      <c r="O366" s="12">
        <f t="shared" si="38"/>
        <v>679407.89999999991</v>
      </c>
      <c r="P366" s="12"/>
      <c r="Q366" s="12">
        <f t="shared" ref="Q366:S366" si="52">Q255+Q233+Q211+Q189+Q167+Q145+Q123+Q101+Q79+Q57+Q35+Q13+Q277+Q299+Q321+Q343</f>
        <v>327596.17</v>
      </c>
      <c r="R366" s="12"/>
      <c r="S366" s="12">
        <f t="shared" si="52"/>
        <v>587046.90999999992</v>
      </c>
      <c r="T366" s="12"/>
      <c r="U366" s="12">
        <f t="shared" ref="U366:W366" si="53">U255+U233+U211+U189+U167+U145+U123+U101+U79+U57+U35+U13+U277+U299+U321+U343</f>
        <v>525929.67000000004</v>
      </c>
      <c r="V366" s="12"/>
      <c r="W366" s="12">
        <f t="shared" si="53"/>
        <v>554929.67000000004</v>
      </c>
      <c r="X366" s="12"/>
      <c r="Y366" s="12">
        <f t="shared" ref="Y366" si="54">Y255+Y233+Y211+Y189+Y167+Y145+Y123+Y101+Y79+Y57+Y35+Y13+Y277+Y299+Y321+Y343</f>
        <v>684510.39</v>
      </c>
      <c r="Z366" s="13"/>
      <c r="AA366" s="12">
        <f t="shared" ref="AA366" si="55">SUM(C366:Z366)</f>
        <v>6176983.7499999991</v>
      </c>
    </row>
    <row r="367" spans="1:27" x14ac:dyDescent="0.25">
      <c r="A367" s="43" t="s">
        <v>8</v>
      </c>
      <c r="B367" s="17"/>
      <c r="C367" s="8"/>
      <c r="D367" s="8"/>
      <c r="E367" s="8"/>
      <c r="F367" s="8"/>
      <c r="G367" s="8"/>
      <c r="H367" s="8"/>
      <c r="I367" s="8"/>
      <c r="J367" s="8"/>
      <c r="K367" s="8"/>
      <c r="L367" s="8"/>
      <c r="M367" s="8"/>
      <c r="N367" s="8"/>
      <c r="O367" s="8"/>
      <c r="P367" s="8"/>
      <c r="Q367" s="8"/>
      <c r="R367" s="8"/>
      <c r="S367" s="8"/>
      <c r="T367" s="12"/>
      <c r="U367" s="8"/>
      <c r="V367" s="12"/>
      <c r="W367" s="8"/>
      <c r="X367" s="12"/>
      <c r="Y367" s="8"/>
      <c r="Z367" s="23"/>
      <c r="AA367" s="8"/>
    </row>
    <row r="368" spans="1:27" x14ac:dyDescent="0.25">
      <c r="A368" s="15" t="s">
        <v>2</v>
      </c>
      <c r="B368" s="17"/>
      <c r="C368" s="12">
        <f>C257+C235+C213+C191+C169+C147+C125+C103+C81+C59+C37+C15</f>
        <v>9427720.4600000009</v>
      </c>
      <c r="D368" s="8"/>
      <c r="E368" s="12">
        <f>E257+E235+E213+E191+E169+E147+E125+E103+E81+E59+E37+E15</f>
        <v>43431291.539999999</v>
      </c>
      <c r="F368" s="8"/>
      <c r="G368" s="12">
        <f>G257+G235+G213+G191+G169+G147+G125+G103+G81+G59+G37+G15</f>
        <v>48687033.229999997</v>
      </c>
      <c r="H368" s="8"/>
      <c r="I368" s="12">
        <f>I257+I235+I213+I191+I169+I147+I125+I103+I81+I59+I37+I15</f>
        <v>53526520.539999999</v>
      </c>
      <c r="J368" s="8"/>
      <c r="K368" s="12">
        <f>K257+K235+K213+K191+K169+K147+K125+K103+K81+K59+K37+K15+K279+K301</f>
        <v>44492263.390000001</v>
      </c>
      <c r="L368" s="8"/>
      <c r="M368" s="12">
        <f>M257+M235+M213+M191+M169+M147+M125+M103+M81+M59+M37+M15+M279+M301+M323+M345</f>
        <v>13380326.27</v>
      </c>
      <c r="N368" s="8"/>
      <c r="O368" s="12">
        <f>O257+O235+O213+O191+O169+O147+O125+O103+O81+O59+O37+O15+O279+O301+O323+O345</f>
        <v>35353173.540000007</v>
      </c>
      <c r="P368" s="8"/>
      <c r="Q368" s="12">
        <f>Q257+Q235+Q213+Q191+Q169+Q147+Q125+Q103+Q81+Q59+Q37+Q15+Q279+Q301+Q323+Q345</f>
        <v>39838894.019999996</v>
      </c>
      <c r="R368" s="8"/>
      <c r="S368" s="12">
        <f>S257+S235+S213+S191+S169+S147+S125+S103+S81+S59+S37+S15+S279+S301+S323+S345</f>
        <v>45922827.940000005</v>
      </c>
      <c r="T368" s="12"/>
      <c r="U368" s="12">
        <f>U257+U235+U213+U191+U169+U147+U125+U103+U81+U59+U37+U15+U279+U301+U323+U345</f>
        <v>40345372.75</v>
      </c>
      <c r="V368" s="12"/>
      <c r="W368" s="12">
        <f>W257+W235+W213+W191+W169+W147+W125+W103+W81+W59+W37+W15+W279+W301+W323+W345</f>
        <v>40066274.339999996</v>
      </c>
      <c r="X368" s="12"/>
      <c r="Y368" s="12">
        <f>Y257+Y235+Y213+Y191+Y169+Y147+Y125+Y103+Y81+Y59+Y37+Y15+Y279+Y301+Y323+Y345</f>
        <v>40925616.810000002</v>
      </c>
      <c r="Z368" s="24"/>
      <c r="AA368" s="12">
        <f>SUM(C368:Z368)</f>
        <v>455397314.82999992</v>
      </c>
    </row>
    <row r="369" spans="1:27" x14ac:dyDescent="0.25">
      <c r="A369" s="15" t="s">
        <v>5</v>
      </c>
      <c r="B369" s="15"/>
      <c r="C369" s="12">
        <f>C258+C236+C214+C192+C170+C148+C126+C104+C82+C60+C38+C16</f>
        <v>1269348.24</v>
      </c>
      <c r="D369" s="12"/>
      <c r="E369" s="12">
        <f>E258+E236+E214+E192+E170+E148+E126+E104+E82+E60+E38+E16</f>
        <v>2835802.3</v>
      </c>
      <c r="F369" s="12"/>
      <c r="G369" s="12">
        <f>G258+G236+G214+G192+G170+G148+G126+G104+G82+G60+G38+G16</f>
        <v>5122515.84</v>
      </c>
      <c r="H369" s="12"/>
      <c r="I369" s="12">
        <f>I258+I236+I214+I192+I170+I148+I126+I104+I82+I60+I38+I16</f>
        <v>6306669.7400000002</v>
      </c>
      <c r="J369" s="12"/>
      <c r="K369" s="12">
        <f>K258+K236+K214+K192+K170+K148+K126+K104+K82+K60+K38+K16+K280+K302</f>
        <v>6164589.7799999993</v>
      </c>
      <c r="L369" s="12"/>
      <c r="M369" s="12">
        <f>M258+M236+M214+M192+M170+M148+M126+M104+M82+M60+M38+M16+M280+M302+M324+M346</f>
        <v>1166917.28</v>
      </c>
      <c r="N369" s="12"/>
      <c r="O369" s="12">
        <f>O258+O236+O214+O192+O170+O148+O126+O104+O82+O60+O38+O16+O280+O302+O324+O346</f>
        <v>4030727.6100000003</v>
      </c>
      <c r="P369" s="12"/>
      <c r="Q369" s="12">
        <f>Q258+Q236+Q214+Q192+Q170+Q148+Q126+Q104+Q82+Q60+Q38+Q16+Q280+Q302+Q324+Q346</f>
        <v>2971442.62</v>
      </c>
      <c r="R369" s="12"/>
      <c r="S369" s="12">
        <f>S258+S236+S214+S192+S170+S148+S126+S104+S82+S60+S38+S16+S280+S302+S324+S346</f>
        <v>3370830.33</v>
      </c>
      <c r="T369" s="12"/>
      <c r="U369" s="12">
        <f>U258+U236+U214+U192+U170+U148+U126+U104+U82+U60+U38+U16+U280+U302+U324+U346</f>
        <v>4808163.32</v>
      </c>
      <c r="V369" s="12"/>
      <c r="W369" s="12">
        <f>W258+W236+W214+W192+W170+W148+W126+W104+W82+W60+W38+W16+W280+W302+W324+W346</f>
        <v>5241274.6600000011</v>
      </c>
      <c r="X369" s="12"/>
      <c r="Y369" s="12">
        <f>Y258+Y236+Y214+Y192+Y170+Y148+Y126+Y104+Y82+Y60+Y38+Y16+Y280+Y302+Y324+Y346</f>
        <v>4936810.24</v>
      </c>
      <c r="Z369" s="23"/>
      <c r="AA369" s="12">
        <f>SUM(C369:Z369)</f>
        <v>48225091.960000008</v>
      </c>
    </row>
    <row r="370" spans="1:27" x14ac:dyDescent="0.25">
      <c r="A370" s="15" t="s">
        <v>10</v>
      </c>
      <c r="B370" s="15"/>
      <c r="C370" s="12">
        <f>C259+C237+C215+C193+C171+C149+C127+C105+C83+C61+C39+C17</f>
        <v>431578.4</v>
      </c>
      <c r="D370" s="12"/>
      <c r="E370" s="12">
        <f>E259+E237+E215+E193+E171+E149+E127+E105+E83+E61+E39+E17</f>
        <v>964172.80000000005</v>
      </c>
      <c r="F370" s="12"/>
      <c r="G370" s="12">
        <f>G259+G237+G215+G193+G171+G149+G127+G105+G83+G61+G39+G17</f>
        <v>1741655.3900000001</v>
      </c>
      <c r="H370" s="12"/>
      <c r="I370" s="12">
        <f>I259+I237+I215+I193+I171+I149+I127+I105+I83+I61+I39+I17</f>
        <v>2144267.7199999997</v>
      </c>
      <c r="J370" s="12"/>
      <c r="K370" s="12">
        <f>K259+K237+K215+K193+K171+K149+K127+K105+K83+K61+K39+K17+K281+K303</f>
        <v>2095960.5099999998</v>
      </c>
      <c r="L370" s="12"/>
      <c r="M370" s="12">
        <f>M259+M237+M215+M193+M171+M149+M127+M105+M83+M61+M39+M17+M281+M303+M325+M347</f>
        <v>396751.88999999996</v>
      </c>
      <c r="N370" s="12"/>
      <c r="O370" s="12">
        <f>O259+O237+O215+O193+O171+O149+O127+O105+O83+O61+O39+O17+O281+O303+O325+O347</f>
        <v>1370447.4100000001</v>
      </c>
      <c r="P370" s="12"/>
      <c r="Q370" s="12">
        <f>Q259+Q237+Q215+Q193+Q171+Q149+Q127+Q105+Q83+Q61+Q39+Q17+Q281+Q303+Q325+Q347</f>
        <v>1010290.49</v>
      </c>
      <c r="R370" s="12"/>
      <c r="S370" s="12">
        <f>S259+S237+S215+S193+S171+S149+S127+S105+S83+S61+S39+S17+S281+S303+S325+S347</f>
        <v>1146082.29</v>
      </c>
      <c r="T370" s="12"/>
      <c r="U370" s="12">
        <f>U259+U237+U215+U193+U171+U149+U127+U105+U83+U61+U39+U17+U281+U303+U325+U347</f>
        <v>1634775.5299999998</v>
      </c>
      <c r="V370" s="12"/>
      <c r="W370" s="12">
        <f>W259+W237+W215+W193+W171+W149+W127+W105+W83+W61+W39+W17+W281+W303+W325+W347</f>
        <v>1782033.3799999997</v>
      </c>
      <c r="X370" s="12"/>
      <c r="Y370" s="12">
        <f>Y259+Y237+Y215+Y193+Y171+Y149+Y127+Y105+Y83+Y61+Y39+Y17+Y281+Y303+Y325+Y347</f>
        <v>1678515.4799999997</v>
      </c>
      <c r="Z370" s="25"/>
      <c r="AA370" s="12">
        <f>SUM(C370:Z370)</f>
        <v>16396531.290000001</v>
      </c>
    </row>
    <row r="371" spans="1:27" x14ac:dyDescent="0.25">
      <c r="A371" s="17" t="s">
        <v>7</v>
      </c>
      <c r="B371" s="15"/>
      <c r="C371" s="12">
        <f>C260+C238+C216+C194+C172+C150+C128+C106+C84+C62+C40+C18</f>
        <v>25386.980000000003</v>
      </c>
      <c r="D371" s="12"/>
      <c r="E371" s="12">
        <f>E260+E238+E216+E194+E172+E150+E128+E106+E84+E62+E40+E18</f>
        <v>56716.060000000005</v>
      </c>
      <c r="F371" s="12"/>
      <c r="G371" s="12">
        <f>G260+G238+G216+G194+G172+G150+G128+G106+G84+G62+G40+G18</f>
        <v>102450.33000000002</v>
      </c>
      <c r="H371" s="12"/>
      <c r="I371" s="12">
        <f>I260+I238+I216+I194+I172+I150+I128+I106+I84+I62+I40+I18</f>
        <v>126133.40000000001</v>
      </c>
      <c r="J371" s="12"/>
      <c r="K371" s="12">
        <f>K260+K238+K216+K194+K172+K150+K128+K106+K84+K62+K40+K18+K326+K348+K304+K282</f>
        <v>123291.79000000001</v>
      </c>
      <c r="L371" s="12"/>
      <c r="M371" s="12">
        <f>M260+M238+M216+M194+M172+M150+M128+M106+M84+M62+M40+M18+M326+M348+M304+M282</f>
        <v>23338.359999999997</v>
      </c>
      <c r="N371" s="12"/>
      <c r="O371" s="12">
        <f>O260+O238+O216+O194+O172+O150+O128+O106+O84+O62+O40+O18+O326+O348+O304+O282</f>
        <v>80614.55</v>
      </c>
      <c r="P371" s="12"/>
      <c r="Q371" s="12">
        <f>Q260+Q238+Q216+Q194+Q172+Q150+Q128+Q106+Q84+Q62+Q40+Q18+Q326+Q348+Q304+Q282</f>
        <v>59428.86</v>
      </c>
      <c r="R371" s="12"/>
      <c r="S371" s="12">
        <f>S260+S238+S216+S194+S172+S150+S128+S106+S84+S62+S40+S18+S326+S348+S304+S282</f>
        <v>67416.61</v>
      </c>
      <c r="T371" s="12"/>
      <c r="U371" s="12">
        <f>U260+U238+U216+U194+U172+U150+U128+U106+U84+U62+U40+U18+U326+U348+U304+U282</f>
        <v>96163.26999999999</v>
      </c>
      <c r="V371" s="12"/>
      <c r="W371" s="12">
        <f>W260+W238+W216+W194+W172+W150+W128+W106+W84+W62+W40+W18+W326+W348+W304+W282</f>
        <v>104825.48000000001</v>
      </c>
      <c r="X371" s="12"/>
      <c r="Y371" s="12">
        <f>Y260+Y238+Y216+Y194+Y172+Y150+Y128+Y106+Y84+Y62+Y40+Y18+Y326+Y348+Y304+Y282</f>
        <v>98736.2</v>
      </c>
      <c r="Z371" s="25"/>
      <c r="AA371" s="12">
        <f>SUM(C371:Z371)</f>
        <v>964501.89</v>
      </c>
    </row>
    <row r="372" spans="1:27" x14ac:dyDescent="0.25">
      <c r="A372" s="43" t="s">
        <v>9</v>
      </c>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25"/>
      <c r="AA372" s="12"/>
    </row>
    <row r="373" spans="1:27" x14ac:dyDescent="0.25">
      <c r="A373" s="15" t="s">
        <v>2</v>
      </c>
      <c r="B373" s="11"/>
      <c r="C373" s="12">
        <f t="shared" ref="C373:C378" si="56">C262+C240+C218+C196+C174+C152+C130+C108+C86+C64+C42+C20</f>
        <v>155354508.38999999</v>
      </c>
      <c r="D373" s="12"/>
      <c r="E373" s="12">
        <f t="shared" ref="E373:E378" si="57">E262+E240+E218+E196+E174+E152+E130+E108+E86+E64+E42+E20</f>
        <v>321554130.53999996</v>
      </c>
      <c r="F373" s="12"/>
      <c r="G373" s="12">
        <f>G262+G240+G218+G196+G174+G152+G130+G108+G86+G64+G42+G20</f>
        <v>414100358.86999989</v>
      </c>
      <c r="H373" s="12"/>
      <c r="I373" s="12">
        <f>I262+I240+I218+I196+I174+I152+I130+I108+I86+I64+I42+I20</f>
        <v>472276003.13000005</v>
      </c>
      <c r="J373" s="12"/>
      <c r="K373" s="12">
        <f t="shared" ref="K373:K378" si="58">K262+K240+K218+K196+K174+K152+K130+K108+K86+K64+K42+K20+K284+K306</f>
        <v>447418449.16000009</v>
      </c>
      <c r="L373" s="12"/>
      <c r="M373" s="12">
        <f t="shared" ref="M373:O378" si="59">M262+M240+M218+M196+M174+M152+M130+M108+M86+M64+M42+M20+M284+M306+M328+M350</f>
        <v>535209738.8300001</v>
      </c>
      <c r="N373" s="12"/>
      <c r="O373" s="12">
        <f t="shared" si="59"/>
        <v>579941653.27999997</v>
      </c>
      <c r="P373" s="12"/>
      <c r="Q373" s="12">
        <f t="shared" ref="Q373:S373" si="60">Q262+Q240+Q218+Q196+Q174+Q152+Q130+Q108+Q86+Q64+Q42+Q20+Q284+Q306+Q328+Q350</f>
        <v>469708926.32000005</v>
      </c>
      <c r="R373" s="12"/>
      <c r="S373" s="12">
        <f t="shared" si="60"/>
        <v>514336352.73000002</v>
      </c>
      <c r="T373" s="12"/>
      <c r="U373" s="12">
        <f t="shared" ref="U373:W373" si="61">U262+U240+U218+U196+U174+U152+U130+U108+U86+U64+U42+U20+U284+U306+U328+U350</f>
        <v>439065647.88000005</v>
      </c>
      <c r="V373" s="12"/>
      <c r="W373" s="12">
        <f t="shared" si="61"/>
        <v>407398752.79000008</v>
      </c>
      <c r="X373" s="12"/>
      <c r="Y373" s="12">
        <f t="shared" ref="Y373" si="62">Y262+Y240+Y218+Y196+Y174+Y152+Y130+Y108+Y86+Y64+Y42+Y20+Y284+Y306+Y328+Y350</f>
        <v>379267760.43000001</v>
      </c>
      <c r="Z373" s="25"/>
      <c r="AA373" s="12">
        <f t="shared" ref="AA373:AA378" si="63">SUM(C373:Z373)</f>
        <v>5135632282.3500004</v>
      </c>
    </row>
    <row r="374" spans="1:27" x14ac:dyDescent="0.25">
      <c r="A374" s="15" t="s">
        <v>3</v>
      </c>
      <c r="B374" s="11"/>
      <c r="C374" s="12">
        <f t="shared" si="56"/>
        <v>12382517.08</v>
      </c>
      <c r="D374" s="12"/>
      <c r="E374" s="12">
        <f t="shared" si="57"/>
        <v>24757874.410000004</v>
      </c>
      <c r="F374" s="12"/>
      <c r="G374" s="12">
        <f t="shared" ref="G374:I374" si="64">G263+G241+G219+G197+G175+G153+G131+G109+G87+G65+G43+G21</f>
        <v>13156262.749999998</v>
      </c>
      <c r="H374" s="12"/>
      <c r="I374" s="12">
        <f t="shared" si="64"/>
        <v>41527977.390000001</v>
      </c>
      <c r="J374" s="12"/>
      <c r="K374" s="12">
        <f t="shared" si="58"/>
        <v>42335853.070000008</v>
      </c>
      <c r="L374" s="12"/>
      <c r="M374" s="12">
        <f t="shared" si="59"/>
        <v>44177430.359999999</v>
      </c>
      <c r="N374" s="12"/>
      <c r="O374" s="12">
        <f t="shared" si="59"/>
        <v>45274540.469999999</v>
      </c>
      <c r="P374" s="12"/>
      <c r="Q374" s="12">
        <f t="shared" ref="Q374:S374" si="65">Q263+Q241+Q219+Q197+Q175+Q153+Q131+Q109+Q87+Q65+Q43+Q21+Q285+Q307+Q329+Q351</f>
        <v>30199677.830000002</v>
      </c>
      <c r="R374" s="12"/>
      <c r="S374" s="12">
        <f t="shared" si="65"/>
        <v>37658438.829999998</v>
      </c>
      <c r="T374" s="12"/>
      <c r="U374" s="12">
        <f t="shared" ref="U374:W374" si="66">U263+U241+U219+U197+U175+U153+U131+U109+U87+U65+U43+U21+U285+U307+U329+U351</f>
        <v>31225563.220000003</v>
      </c>
      <c r="V374" s="12"/>
      <c r="W374" s="12">
        <f t="shared" si="66"/>
        <v>32178037.859999999</v>
      </c>
      <c r="X374" s="12"/>
      <c r="Y374" s="12">
        <f t="shared" ref="Y374" si="67">Y263+Y241+Y219+Y197+Y175+Y153+Y131+Y109+Y87+Y65+Y43+Y21+Y285+Y307+Y329+Y351</f>
        <v>37558521.82</v>
      </c>
      <c r="Z374" s="25"/>
      <c r="AA374" s="12">
        <f t="shared" si="63"/>
        <v>392432695.09000003</v>
      </c>
    </row>
    <row r="375" spans="1:27" x14ac:dyDescent="0.25">
      <c r="A375" s="15" t="s">
        <v>4</v>
      </c>
      <c r="B375" s="11"/>
      <c r="C375" s="12">
        <f t="shared" si="56"/>
        <v>5504385.75</v>
      </c>
      <c r="D375" s="12"/>
      <c r="E375" s="12">
        <f t="shared" si="57"/>
        <v>9319601.6500000022</v>
      </c>
      <c r="F375" s="12"/>
      <c r="G375" s="12">
        <f t="shared" ref="G375:I375" si="68">G264+G242+G220+G198+G176+G154+G132+G110+G88+G66+G44+G22</f>
        <v>12008896.050000001</v>
      </c>
      <c r="H375" s="12"/>
      <c r="I375" s="12">
        <f t="shared" si="68"/>
        <v>11057721.109999999</v>
      </c>
      <c r="J375" s="12"/>
      <c r="K375" s="12">
        <f t="shared" si="58"/>
        <v>11150196.690000001</v>
      </c>
      <c r="L375" s="12"/>
      <c r="M375" s="12">
        <f t="shared" si="59"/>
        <v>11284808.93</v>
      </c>
      <c r="N375" s="12"/>
      <c r="O375" s="12">
        <f t="shared" si="59"/>
        <v>15334872.42</v>
      </c>
      <c r="P375" s="12"/>
      <c r="Q375" s="12">
        <f t="shared" ref="Q375:S375" si="69">Q264+Q242+Q220+Q198+Q176+Q154+Q132+Q110+Q88+Q66+Q44+Q22+Q286+Q308+Q330+Q352</f>
        <v>16791313.160000004</v>
      </c>
      <c r="R375" s="12"/>
      <c r="S375" s="12">
        <f t="shared" si="69"/>
        <v>11676923.67</v>
      </c>
      <c r="T375" s="12"/>
      <c r="U375" s="12">
        <f t="shared" ref="U375:W375" si="70">U264+U242+U220+U198+U176+U154+U132+U110+U88+U66+U44+U22+U286+U308+U330+U352</f>
        <v>9737243.6099999994</v>
      </c>
      <c r="V375" s="12"/>
      <c r="W375" s="12">
        <f t="shared" si="70"/>
        <v>9672828.1799999997</v>
      </c>
      <c r="X375" s="12"/>
      <c r="Y375" s="12">
        <f t="shared" ref="Y375" si="71">Y264+Y242+Y220+Y198+Y176+Y154+Y132+Y110+Y88+Y66+Y44+Y22+Y286+Y308+Y330+Y352</f>
        <v>8269812.2400000002</v>
      </c>
      <c r="Z375" s="25"/>
      <c r="AA375" s="12">
        <f t="shared" si="63"/>
        <v>131808603.45999999</v>
      </c>
    </row>
    <row r="376" spans="1:27" x14ac:dyDescent="0.25">
      <c r="A376" s="15" t="s">
        <v>5</v>
      </c>
      <c r="B376" s="22"/>
      <c r="C376" s="12">
        <f t="shared" si="56"/>
        <v>6878131.3299999982</v>
      </c>
      <c r="D376" s="20"/>
      <c r="E376" s="12">
        <f t="shared" si="57"/>
        <v>15438272.76</v>
      </c>
      <c r="F376" s="20"/>
      <c r="G376" s="12">
        <f t="shared" ref="G376:I376" si="72">G265+G243+G221+G199+G177+G155+G133+G111+G89+G67+G45+G23</f>
        <v>1147366.6999999997</v>
      </c>
      <c r="H376" s="20"/>
      <c r="I376" s="12">
        <f t="shared" si="72"/>
        <v>30470256.279999997</v>
      </c>
      <c r="J376" s="20"/>
      <c r="K376" s="12">
        <f t="shared" si="58"/>
        <v>31185656.380000003</v>
      </c>
      <c r="L376" s="20"/>
      <c r="M376" s="12">
        <f t="shared" si="59"/>
        <v>32892621.429999996</v>
      </c>
      <c r="N376" s="20"/>
      <c r="O376" s="12">
        <f t="shared" si="59"/>
        <v>29939668.049999997</v>
      </c>
      <c r="P376" s="20"/>
      <c r="Q376" s="12">
        <f t="shared" ref="Q376:S376" si="73">Q265+Q243+Q221+Q199+Q177+Q155+Q133+Q111+Q89+Q67+Q45+Q23+Q287+Q309+Q331+Q353</f>
        <v>13408364.670000002</v>
      </c>
      <c r="R376" s="20"/>
      <c r="S376" s="12">
        <f t="shared" si="73"/>
        <v>25981515.160000004</v>
      </c>
      <c r="T376" s="12"/>
      <c r="U376" s="12">
        <f t="shared" ref="U376:W376" si="74">U265+U243+U221+U199+U177+U155+U133+U111+U89+U67+U45+U23+U287+U309+U331+U353</f>
        <v>21488319.609999996</v>
      </c>
      <c r="V376" s="12"/>
      <c r="W376" s="12">
        <f t="shared" si="74"/>
        <v>22505209.68</v>
      </c>
      <c r="X376" s="12"/>
      <c r="Y376" s="12">
        <f t="shared" ref="Y376" si="75">Y265+Y243+Y221+Y199+Y177+Y155+Y133+Y111+Y89+Y67+Y45+Y23+Y287+Y309+Y331+Y353</f>
        <v>29288709.580000002</v>
      </c>
      <c r="Z376" s="23"/>
      <c r="AA376" s="12">
        <f t="shared" si="63"/>
        <v>260624091.62999997</v>
      </c>
    </row>
    <row r="377" spans="1:27" x14ac:dyDescent="0.25">
      <c r="A377" s="15" t="s">
        <v>10</v>
      </c>
      <c r="B377" s="15"/>
      <c r="C377" s="12">
        <f t="shared" si="56"/>
        <v>2338564.6399999997</v>
      </c>
      <c r="D377" s="12"/>
      <c r="E377" s="12">
        <f t="shared" si="57"/>
        <v>5249012.75</v>
      </c>
      <c r="F377" s="12"/>
      <c r="G377" s="12">
        <f t="shared" ref="G377:I377" si="76">G266+G244+G222+G200+G178+G156+G134+G112+G90+G68+G46+G24</f>
        <v>390104.67000000004</v>
      </c>
      <c r="H377" s="12"/>
      <c r="I377" s="12">
        <f t="shared" si="76"/>
        <v>10359887.129999999</v>
      </c>
      <c r="J377" s="12"/>
      <c r="K377" s="12">
        <f t="shared" si="58"/>
        <v>10603123.17</v>
      </c>
      <c r="L377" s="12"/>
      <c r="M377" s="12">
        <f t="shared" si="59"/>
        <v>11183491.290000001</v>
      </c>
      <c r="N377" s="12"/>
      <c r="O377" s="12">
        <f t="shared" si="59"/>
        <v>10179487.15</v>
      </c>
      <c r="P377" s="12"/>
      <c r="Q377" s="12">
        <f t="shared" ref="Q377:S377" si="77">Q266+Q244+Q222+Q200+Q178+Q156+Q134+Q112+Q90+Q68+Q46+Q24+Q288+Q310+Q332+Q354</f>
        <v>4558844.01</v>
      </c>
      <c r="R377" s="12"/>
      <c r="S377" s="12">
        <f t="shared" si="77"/>
        <v>8833715.1600000001</v>
      </c>
      <c r="T377" s="12"/>
      <c r="U377" s="12">
        <f t="shared" ref="U377:W377" si="78">U266+U244+U222+U200+U178+U156+U134+U112+U90+U68+U46+U24+U288+U310+U332+U354</f>
        <v>7306028.6699999999</v>
      </c>
      <c r="V377" s="12"/>
      <c r="W377" s="12">
        <f t="shared" si="78"/>
        <v>7651771.2999999989</v>
      </c>
      <c r="X377" s="12"/>
      <c r="Y377" s="12">
        <f t="shared" ref="Y377" si="79">Y266+Y244+Y222+Y200+Y178+Y156+Y134+Y112+Y90+Y68+Y46+Y24+Y288+Y310+Y332+Y354</f>
        <v>9958161.2399999965</v>
      </c>
      <c r="Z377" s="26"/>
      <c r="AA377" s="12">
        <f t="shared" si="63"/>
        <v>88612191.179999992</v>
      </c>
    </row>
    <row r="378" spans="1:27" x14ac:dyDescent="0.25">
      <c r="A378" s="17" t="s">
        <v>7</v>
      </c>
      <c r="B378" s="15"/>
      <c r="C378" s="12">
        <f t="shared" si="56"/>
        <v>137562.62</v>
      </c>
      <c r="D378" s="12"/>
      <c r="E378" s="12">
        <f t="shared" si="57"/>
        <v>308765.47000000003</v>
      </c>
      <c r="F378" s="12"/>
      <c r="G378" s="12">
        <f t="shared" ref="G378:I378" si="80">G267+G245+G223+G201+G179+G157+G135+G113+G91+G69+G47+G25</f>
        <v>22947.33</v>
      </c>
      <c r="H378" s="12"/>
      <c r="I378" s="12">
        <f t="shared" si="80"/>
        <v>609405.13</v>
      </c>
      <c r="J378" s="12"/>
      <c r="K378" s="12">
        <f t="shared" si="58"/>
        <v>623713.13</v>
      </c>
      <c r="L378" s="12"/>
      <c r="M378" s="12">
        <f t="shared" si="59"/>
        <v>657852.44000000006</v>
      </c>
      <c r="N378" s="12"/>
      <c r="O378" s="12">
        <f t="shared" si="59"/>
        <v>598793.35000000009</v>
      </c>
      <c r="P378" s="12"/>
      <c r="Q378" s="12">
        <f t="shared" ref="Q378:S378" si="81">Q267+Q245+Q223+Q201+Q179+Q157+Q135+Q113+Q91+Q69+Q47+Q25+Q289+Q311+Q333+Q355</f>
        <v>268167.31000000006</v>
      </c>
      <c r="R378" s="12"/>
      <c r="S378" s="12">
        <f t="shared" si="81"/>
        <v>519630.29999999993</v>
      </c>
      <c r="T378" s="12"/>
      <c r="U378" s="12">
        <f t="shared" ref="U378:W378" si="82">U267+U245+U223+U201+U179+U157+U135+U113+U91+U69+U47+U25+U289+U311+U333+U355</f>
        <v>429766.40000000008</v>
      </c>
      <c r="V378" s="12"/>
      <c r="W378" s="12">
        <f t="shared" si="82"/>
        <v>450104.19</v>
      </c>
      <c r="X378" s="12"/>
      <c r="Y378" s="12">
        <f t="shared" ref="Y378" si="83">Y267+Y245+Y223+Y201+Y179+Y157+Y135+Y113+Y91+Y69+Y47+Y25+Y289+Y311+Y333+Y355</f>
        <v>585774.18999999994</v>
      </c>
      <c r="Z378" s="23"/>
      <c r="AA378" s="12">
        <f t="shared" si="63"/>
        <v>5212481.8599999994</v>
      </c>
    </row>
    <row r="379" spans="1:27" ht="15.75" customHeight="1" x14ac:dyDescent="0.25">
      <c r="A379" s="17"/>
      <c r="B379" s="15"/>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26"/>
      <c r="AA379" s="12"/>
    </row>
    <row r="380" spans="1:27" ht="15.75" customHeight="1" x14ac:dyDescent="0.25">
      <c r="A380" s="15"/>
      <c r="B380" s="22"/>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3"/>
      <c r="AA380" s="20"/>
    </row>
    <row r="381" spans="1:27" ht="15.75" customHeight="1" x14ac:dyDescent="0.25">
      <c r="A381" s="22"/>
      <c r="B381" s="15"/>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24"/>
      <c r="AA381" s="12"/>
    </row>
    <row r="382" spans="1:27" ht="15.75" customHeight="1" x14ac:dyDescent="0.25">
      <c r="A382" s="15"/>
      <c r="B382" s="15"/>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23"/>
      <c r="AA382" s="12"/>
    </row>
    <row r="383" spans="1:27" ht="15.75" customHeight="1" x14ac:dyDescent="0.25">
      <c r="A383" s="15"/>
      <c r="B383" s="15"/>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25"/>
      <c r="AA383" s="12"/>
    </row>
    <row r="384" spans="1:27" ht="15.75" customHeight="1" x14ac:dyDescent="0.25">
      <c r="A384" s="15"/>
      <c r="B384" s="22"/>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4"/>
      <c r="AA384" s="20"/>
    </row>
    <row r="385" spans="1:27" ht="15.75" customHeight="1" x14ac:dyDescent="0.25">
      <c r="A385" s="22"/>
      <c r="B385" s="15"/>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27"/>
      <c r="AA385" s="12"/>
    </row>
    <row r="386" spans="1:27" ht="15.75" customHeight="1" x14ac:dyDescent="0.25">
      <c r="A386" s="15"/>
      <c r="B386" s="15"/>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28"/>
      <c r="AA386" s="12"/>
    </row>
    <row r="387" spans="1:27" ht="15.75" customHeight="1" x14ac:dyDescent="0.25">
      <c r="A387" s="15"/>
      <c r="B387" s="15"/>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29"/>
      <c r="AA387" s="12"/>
    </row>
    <row r="388" spans="1:27" ht="15.75" customHeight="1" x14ac:dyDescent="0.25">
      <c r="A388" s="15"/>
      <c r="B388" s="22"/>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5"/>
      <c r="AA388" s="20"/>
    </row>
    <row r="389" spans="1:27" ht="15.75" customHeight="1" x14ac:dyDescent="0.25">
      <c r="A389" s="22"/>
      <c r="B389" s="15"/>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25"/>
      <c r="AA389" s="12"/>
    </row>
    <row r="390" spans="1:27" ht="15.75" customHeight="1" x14ac:dyDescent="0.25">
      <c r="A390" s="15"/>
      <c r="B390" s="15"/>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23"/>
      <c r="AA390" s="12"/>
    </row>
    <row r="391" spans="1:27" ht="15.75" customHeight="1" x14ac:dyDescent="0.25">
      <c r="A391" s="15"/>
      <c r="B391" s="15"/>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26"/>
      <c r="AA391" s="12"/>
    </row>
    <row r="392" spans="1:27" ht="15.75" customHeight="1" x14ac:dyDescent="0.25">
      <c r="A392" s="15"/>
      <c r="B392" s="22"/>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3"/>
      <c r="AA392" s="20"/>
    </row>
    <row r="393" spans="1:27" ht="15.75" customHeight="1" x14ac:dyDescent="0.25">
      <c r="A393" s="22"/>
      <c r="B393" s="15"/>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26"/>
      <c r="AA393" s="12"/>
    </row>
    <row r="394" spans="1:27" ht="15.75" customHeight="1" x14ac:dyDescent="0.25">
      <c r="A394" s="15"/>
      <c r="B394" s="15"/>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23"/>
      <c r="AA394" s="12"/>
    </row>
    <row r="395" spans="1:27" ht="15.75" customHeight="1" x14ac:dyDescent="0.25">
      <c r="A395" s="15"/>
      <c r="B395" s="15"/>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24"/>
      <c r="AA395" s="12"/>
    </row>
    <row r="396" spans="1:27" ht="15.75" customHeight="1" x14ac:dyDescent="0.25">
      <c r="A396" s="15"/>
      <c r="B396" s="22"/>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3"/>
      <c r="AA396" s="20"/>
    </row>
    <row r="397" spans="1:27" ht="15.75" customHeight="1" x14ac:dyDescent="0.25">
      <c r="A397" s="22"/>
      <c r="B397" s="15"/>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23"/>
      <c r="AA397" s="12"/>
    </row>
    <row r="398" spans="1:27" ht="15.75" customHeight="1" x14ac:dyDescent="0.25">
      <c r="A398" s="15"/>
      <c r="B398" s="15"/>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23"/>
      <c r="AA398" s="12"/>
    </row>
    <row r="399" spans="1:27" ht="15.75" customHeight="1" x14ac:dyDescent="0.25">
      <c r="A399" s="15"/>
      <c r="B399" s="15"/>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23"/>
      <c r="AA399" s="12"/>
    </row>
    <row r="400" spans="1:27" ht="15.75" customHeight="1" x14ac:dyDescent="0.25">
      <c r="A400" s="15"/>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3"/>
      <c r="AA400" s="20"/>
    </row>
    <row r="401" spans="1:27" ht="15.75" customHeight="1" x14ac:dyDescent="0.25">
      <c r="B401" s="11"/>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24"/>
      <c r="AA401" s="12"/>
    </row>
    <row r="402" spans="1:27" ht="15.75" customHeight="1" x14ac:dyDescent="0.25">
      <c r="A402" s="11"/>
      <c r="B402" s="22"/>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3"/>
      <c r="AA402" s="20"/>
    </row>
    <row r="403" spans="1:27" ht="15.75" customHeight="1" x14ac:dyDescent="0.25">
      <c r="A403" s="22"/>
      <c r="B403" s="15"/>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25"/>
      <c r="AA403" s="12"/>
    </row>
    <row r="404" spans="1:27" ht="15.75" customHeight="1" x14ac:dyDescent="0.25">
      <c r="A404" s="15"/>
      <c r="B404" s="15"/>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30"/>
      <c r="AA404" s="12"/>
    </row>
    <row r="405" spans="1:27" ht="15.75" customHeight="1" x14ac:dyDescent="0.25">
      <c r="A405" s="15"/>
      <c r="B405" s="15"/>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30"/>
      <c r="AA405" s="12"/>
    </row>
    <row r="406" spans="1:27" ht="15.75" customHeight="1" x14ac:dyDescent="0.25">
      <c r="A406" s="15"/>
      <c r="B406" s="22"/>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30"/>
      <c r="AA406" s="20"/>
    </row>
    <row r="407" spans="1:27" ht="15.75" customHeight="1" x14ac:dyDescent="0.25">
      <c r="A407" s="22"/>
      <c r="B407" s="15"/>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30"/>
      <c r="AA407" s="12"/>
    </row>
    <row r="408" spans="1:27" ht="15.75" customHeight="1" x14ac:dyDescent="0.25">
      <c r="A408" s="15"/>
      <c r="B408" s="15"/>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30"/>
      <c r="AA408" s="12"/>
    </row>
    <row r="409" spans="1:27" ht="15.75" customHeight="1" x14ac:dyDescent="0.25">
      <c r="A409" s="15"/>
      <c r="B409" s="15"/>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30"/>
      <c r="AA409" s="12"/>
    </row>
    <row r="410" spans="1:27" ht="15.75" customHeight="1" x14ac:dyDescent="0.25">
      <c r="A410" s="15"/>
      <c r="B410" s="22"/>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30"/>
      <c r="AA410" s="20"/>
    </row>
    <row r="411" spans="1:27" ht="15.75" customHeight="1" x14ac:dyDescent="0.25">
      <c r="A411" s="22"/>
      <c r="B411" s="15"/>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30"/>
      <c r="AA411" s="12"/>
    </row>
    <row r="412" spans="1:27" ht="15.75" customHeight="1" x14ac:dyDescent="0.25">
      <c r="A412" s="15"/>
      <c r="B412" s="15"/>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30"/>
      <c r="AA412" s="12"/>
    </row>
    <row r="413" spans="1:27" ht="15.75" customHeight="1" x14ac:dyDescent="0.25">
      <c r="A413" s="15"/>
      <c r="B413" s="15"/>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30"/>
      <c r="AA413" s="12"/>
    </row>
    <row r="414" spans="1:27" ht="15.75" customHeight="1" x14ac:dyDescent="0.25">
      <c r="A414" s="15"/>
      <c r="B414" s="22"/>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30"/>
      <c r="AA414" s="20"/>
    </row>
    <row r="415" spans="1:27" ht="15.75" customHeight="1" x14ac:dyDescent="0.25">
      <c r="A415" s="22"/>
      <c r="B415" s="15"/>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30"/>
      <c r="AA415" s="12"/>
    </row>
    <row r="416" spans="1:27" ht="15.75" customHeight="1" x14ac:dyDescent="0.25">
      <c r="A416" s="15"/>
      <c r="B416" s="15"/>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30"/>
      <c r="AA416" s="12"/>
    </row>
    <row r="417" spans="1:27" ht="15.75" customHeight="1" x14ac:dyDescent="0.25">
      <c r="A417" s="15"/>
      <c r="B417" s="15"/>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30"/>
      <c r="AA417" s="12"/>
    </row>
    <row r="418" spans="1:27" ht="15.75" customHeight="1" x14ac:dyDescent="0.25">
      <c r="A418" s="15"/>
      <c r="B418" s="22"/>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30"/>
      <c r="AA418" s="20"/>
    </row>
    <row r="419" spans="1:27" ht="15.75" customHeight="1" x14ac:dyDescent="0.25">
      <c r="A419" s="22"/>
      <c r="B419" s="15"/>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30"/>
      <c r="AA419" s="12"/>
    </row>
    <row r="420" spans="1:27" ht="15.75" customHeight="1" x14ac:dyDescent="0.25">
      <c r="A420" s="15"/>
      <c r="B420" s="15"/>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30"/>
      <c r="AA420" s="12"/>
    </row>
    <row r="421" spans="1:27" ht="15.75" customHeight="1" x14ac:dyDescent="0.25">
      <c r="A421" s="15"/>
      <c r="B421" s="15"/>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30"/>
      <c r="AA421" s="12"/>
    </row>
    <row r="422" spans="1:27" ht="15.75" customHeight="1" x14ac:dyDescent="0.25">
      <c r="A422" s="15"/>
      <c r="B422" s="22"/>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30"/>
      <c r="AA422" s="12"/>
    </row>
    <row r="423" spans="1:27" ht="15.75" customHeight="1" x14ac:dyDescent="0.25">
      <c r="A423" s="22"/>
      <c r="B423" s="15"/>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30"/>
      <c r="AA423" s="12"/>
    </row>
    <row r="424" spans="1:27" ht="15.75" customHeight="1" x14ac:dyDescent="0.25">
      <c r="A424" s="15"/>
      <c r="B424" s="15"/>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30"/>
      <c r="AA424" s="12"/>
    </row>
    <row r="425" spans="1:27" ht="15.75" customHeight="1" x14ac:dyDescent="0.25">
      <c r="A425" s="15"/>
      <c r="B425" s="15"/>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30"/>
      <c r="AA425" s="12"/>
    </row>
    <row r="426" spans="1:27" ht="15.75" customHeight="1" x14ac:dyDescent="0.25">
      <c r="A426" s="15"/>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30"/>
      <c r="AA426" s="12"/>
    </row>
    <row r="427" spans="1:27" ht="15.75" customHeight="1" x14ac:dyDescent="0.25">
      <c r="B427" s="11"/>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30"/>
      <c r="AA427" s="20"/>
    </row>
    <row r="428" spans="1:27" ht="15.75" customHeight="1" x14ac:dyDescent="0.25">
      <c r="A428" s="11"/>
      <c r="B428" s="22"/>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30"/>
      <c r="AA428" s="20"/>
    </row>
    <row r="429" spans="1:27" ht="15.75" customHeight="1" x14ac:dyDescent="0.25">
      <c r="A429" s="22"/>
      <c r="B429" s="15"/>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30"/>
      <c r="AA429" s="12"/>
    </row>
    <row r="430" spans="1:27" ht="15.75" customHeight="1" x14ac:dyDescent="0.25">
      <c r="A430" s="15"/>
      <c r="B430" s="15"/>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30"/>
      <c r="AA430" s="12"/>
    </row>
    <row r="431" spans="1:27" ht="15.75" customHeight="1" x14ac:dyDescent="0.25">
      <c r="A431" s="15"/>
      <c r="B431" s="15"/>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30"/>
      <c r="AA431" s="12"/>
    </row>
    <row r="432" spans="1:27" ht="15.75" customHeight="1" x14ac:dyDescent="0.25">
      <c r="A432" s="15"/>
      <c r="B432" s="22"/>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30"/>
      <c r="AA432" s="20"/>
    </row>
    <row r="433" spans="1:27" ht="15.75" customHeight="1" x14ac:dyDescent="0.25">
      <c r="A433" s="22"/>
      <c r="B433" s="15"/>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30"/>
      <c r="AA433" s="12"/>
    </row>
    <row r="434" spans="1:27" ht="15.75" customHeight="1" x14ac:dyDescent="0.25">
      <c r="A434" s="15"/>
      <c r="B434" s="15"/>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30"/>
      <c r="AA434" s="12"/>
    </row>
    <row r="435" spans="1:27" ht="15.75" customHeight="1" x14ac:dyDescent="0.25">
      <c r="A435" s="15"/>
      <c r="B435" s="15"/>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30"/>
      <c r="AA435" s="12"/>
    </row>
    <row r="436" spans="1:27" ht="15.75" customHeight="1" x14ac:dyDescent="0.25">
      <c r="A436" s="15"/>
      <c r="B436" s="22"/>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30"/>
      <c r="AA436" s="20"/>
    </row>
    <row r="437" spans="1:27" ht="15.75" customHeight="1" x14ac:dyDescent="0.25">
      <c r="A437" s="22"/>
      <c r="B437" s="15"/>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30"/>
      <c r="AA437" s="12"/>
    </row>
    <row r="438" spans="1:27" ht="15.75" customHeight="1" x14ac:dyDescent="0.25">
      <c r="A438" s="15"/>
      <c r="B438" s="15"/>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30"/>
      <c r="AA438" s="12"/>
    </row>
    <row r="439" spans="1:27" ht="15.75" customHeight="1" x14ac:dyDescent="0.25">
      <c r="A439" s="15"/>
      <c r="B439" s="15"/>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30"/>
      <c r="AA439" s="12"/>
    </row>
    <row r="440" spans="1:27" ht="15.75" customHeight="1" x14ac:dyDescent="0.25">
      <c r="A440" s="15"/>
      <c r="B440" s="22"/>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30"/>
      <c r="AA440" s="20"/>
    </row>
    <row r="441" spans="1:27" ht="15.75" customHeight="1" x14ac:dyDescent="0.25">
      <c r="A441" s="22"/>
      <c r="B441" s="15"/>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30"/>
      <c r="AA441" s="12"/>
    </row>
    <row r="442" spans="1:27" ht="15.75" customHeight="1" x14ac:dyDescent="0.25">
      <c r="A442" s="15"/>
      <c r="B442" s="15"/>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30"/>
      <c r="AA442" s="12"/>
    </row>
    <row r="443" spans="1:27" ht="15.75" customHeight="1" x14ac:dyDescent="0.25">
      <c r="A443" s="15"/>
      <c r="B443" s="15"/>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30"/>
      <c r="AA443" s="12"/>
    </row>
    <row r="444" spans="1:27" ht="15.75" customHeight="1" x14ac:dyDescent="0.25">
      <c r="A444" s="15"/>
      <c r="B444" s="22"/>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30"/>
      <c r="AA444" s="20"/>
    </row>
    <row r="445" spans="1:27" ht="15.75" customHeight="1" x14ac:dyDescent="0.25">
      <c r="A445" s="22"/>
      <c r="B445" s="15"/>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30"/>
      <c r="AA445" s="12"/>
    </row>
    <row r="446" spans="1:27" ht="15.75" customHeight="1" x14ac:dyDescent="0.25">
      <c r="A446" s="15"/>
      <c r="B446" s="15"/>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30"/>
      <c r="AA446" s="12"/>
    </row>
    <row r="447" spans="1:27" ht="15.75" customHeight="1" x14ac:dyDescent="0.25">
      <c r="A447" s="15"/>
      <c r="B447" s="15"/>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30"/>
      <c r="AA447" s="12"/>
    </row>
    <row r="448" spans="1:27" ht="15.75" customHeight="1" x14ac:dyDescent="0.25">
      <c r="A448" s="15"/>
      <c r="B448" s="22"/>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30"/>
      <c r="AA448" s="12"/>
    </row>
    <row r="449" spans="1:27" ht="15.75" customHeight="1" x14ac:dyDescent="0.25">
      <c r="A449" s="22"/>
      <c r="B449" s="15"/>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30"/>
      <c r="AA449" s="12"/>
    </row>
    <row r="450" spans="1:27" ht="15.75" customHeight="1" x14ac:dyDescent="0.25">
      <c r="A450" s="15"/>
      <c r="B450" s="15"/>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30"/>
      <c r="AA450" s="12"/>
    </row>
    <row r="451" spans="1:27" ht="15.75" customHeight="1" x14ac:dyDescent="0.25">
      <c r="A451" s="15"/>
      <c r="B451" s="15"/>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30"/>
      <c r="AA451" s="12"/>
    </row>
    <row r="452" spans="1:27" ht="15.75" customHeight="1" x14ac:dyDescent="0.25">
      <c r="A452" s="15"/>
      <c r="B452" s="15"/>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30"/>
      <c r="AA452" s="12"/>
    </row>
    <row r="453" spans="1:27" ht="15.75" customHeight="1" x14ac:dyDescent="0.25">
      <c r="A453" s="15"/>
      <c r="B453" s="11"/>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30"/>
      <c r="AA453" s="12"/>
    </row>
    <row r="454" spans="1:27" ht="15.75" customHeight="1" x14ac:dyDescent="0.25">
      <c r="A454" s="11"/>
      <c r="B454" s="22"/>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30"/>
      <c r="AA454" s="20"/>
    </row>
    <row r="455" spans="1:27" ht="15.75" customHeight="1" x14ac:dyDescent="0.25">
      <c r="A455" s="22"/>
      <c r="B455" s="15"/>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30"/>
      <c r="AA455" s="12"/>
    </row>
    <row r="456" spans="1:27" ht="15.75" customHeight="1" x14ac:dyDescent="0.25">
      <c r="A456" s="15"/>
      <c r="B456" s="15"/>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30"/>
      <c r="AA456" s="12"/>
    </row>
    <row r="457" spans="1:27" ht="15.75" customHeight="1" x14ac:dyDescent="0.25">
      <c r="A457" s="15"/>
      <c r="B457" s="15"/>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30"/>
      <c r="AA457" s="12"/>
    </row>
    <row r="458" spans="1:27" ht="15.75" customHeight="1" x14ac:dyDescent="0.25">
      <c r="A458" s="15"/>
      <c r="B458" s="22"/>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30"/>
      <c r="AA458" s="20"/>
    </row>
    <row r="459" spans="1:27" ht="15.75" customHeight="1" x14ac:dyDescent="0.25">
      <c r="A459" s="22"/>
      <c r="B459" s="15"/>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30"/>
      <c r="AA459" s="12"/>
    </row>
    <row r="460" spans="1:27" ht="15.75" customHeight="1" x14ac:dyDescent="0.25">
      <c r="A460" s="15"/>
      <c r="B460" s="15"/>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30"/>
      <c r="AA460" s="12"/>
    </row>
    <row r="461" spans="1:27" ht="15.75" customHeight="1" x14ac:dyDescent="0.25">
      <c r="A461" s="15"/>
      <c r="B461" s="15"/>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30"/>
      <c r="AA461" s="12"/>
    </row>
    <row r="462" spans="1:27" ht="15.75" customHeight="1" x14ac:dyDescent="0.25">
      <c r="A462" s="15"/>
      <c r="B462" s="22"/>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30"/>
      <c r="AA462" s="20"/>
    </row>
    <row r="463" spans="1:27" ht="15.75" customHeight="1" x14ac:dyDescent="0.25">
      <c r="A463" s="22"/>
      <c r="B463" s="15"/>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30"/>
      <c r="AA463" s="12"/>
    </row>
    <row r="464" spans="1:27" ht="15.75" customHeight="1" x14ac:dyDescent="0.25">
      <c r="A464" s="15"/>
      <c r="B464" s="15"/>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30"/>
      <c r="AA464" s="12"/>
    </row>
    <row r="465" spans="1:27" ht="15.75" customHeight="1" x14ac:dyDescent="0.25">
      <c r="A465" s="15"/>
      <c r="B465" s="15"/>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30"/>
      <c r="AA465" s="12"/>
    </row>
    <row r="466" spans="1:27" ht="15.75" customHeight="1" x14ac:dyDescent="0.25">
      <c r="A466" s="15"/>
      <c r="B466" s="22"/>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30"/>
      <c r="AA466" s="20"/>
    </row>
    <row r="467" spans="1:27" ht="15.75" customHeight="1" x14ac:dyDescent="0.25">
      <c r="A467" s="22"/>
      <c r="B467" s="15"/>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30"/>
      <c r="AA467" s="12"/>
    </row>
    <row r="468" spans="1:27" ht="15.75" customHeight="1" x14ac:dyDescent="0.25">
      <c r="A468" s="15"/>
      <c r="B468" s="15"/>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30"/>
      <c r="AA468" s="12"/>
    </row>
    <row r="469" spans="1:27" ht="15.75" customHeight="1" x14ac:dyDescent="0.25">
      <c r="A469" s="15"/>
      <c r="B469" s="15"/>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30"/>
      <c r="AA469" s="12"/>
    </row>
    <row r="470" spans="1:27" ht="15.75" customHeight="1" x14ac:dyDescent="0.25">
      <c r="A470" s="15"/>
      <c r="B470" s="22"/>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30"/>
      <c r="AA470" s="20"/>
    </row>
    <row r="471" spans="1:27" ht="15.75" customHeight="1" x14ac:dyDescent="0.25">
      <c r="A471" s="22"/>
      <c r="B471" s="15"/>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30"/>
      <c r="AA471" s="12"/>
    </row>
    <row r="472" spans="1:27" ht="15.75" customHeight="1" x14ac:dyDescent="0.25">
      <c r="A472" s="15"/>
      <c r="B472" s="15"/>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30"/>
      <c r="AA472" s="12"/>
    </row>
    <row r="473" spans="1:27" ht="15.75" customHeight="1" x14ac:dyDescent="0.25">
      <c r="A473" s="15"/>
      <c r="B473" s="15"/>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30"/>
      <c r="AA473" s="12"/>
    </row>
    <row r="474" spans="1:27" ht="15.75" customHeight="1" x14ac:dyDescent="0.25">
      <c r="A474" s="15"/>
      <c r="B474" s="22"/>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30"/>
      <c r="AA474" s="12"/>
    </row>
    <row r="475" spans="1:27" ht="15.75" customHeight="1" x14ac:dyDescent="0.25">
      <c r="A475" s="22"/>
      <c r="B475" s="15"/>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30"/>
      <c r="AA475" s="12"/>
    </row>
    <row r="476" spans="1:27" ht="15.75" customHeight="1" x14ac:dyDescent="0.25">
      <c r="A476" s="15"/>
      <c r="B476" s="15"/>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30"/>
      <c r="AA476" s="12"/>
    </row>
    <row r="477" spans="1:27" ht="15.75" customHeight="1" x14ac:dyDescent="0.25">
      <c r="A477" s="15"/>
      <c r="B477" s="15"/>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30"/>
      <c r="AA477" s="12"/>
    </row>
    <row r="478" spans="1:27" ht="15.75" customHeight="1" x14ac:dyDescent="0.25">
      <c r="A478" s="15"/>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30"/>
      <c r="AA478" s="12"/>
    </row>
    <row r="479" spans="1:27" ht="15.75" customHeight="1" x14ac:dyDescent="0.25">
      <c r="B479" s="11"/>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30"/>
      <c r="AA479" s="12"/>
    </row>
    <row r="480" spans="1:27" ht="15.75" customHeight="1" x14ac:dyDescent="0.25">
      <c r="A480" s="11"/>
      <c r="B480" s="22"/>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30"/>
      <c r="AA480" s="20"/>
    </row>
    <row r="481" spans="1:27" ht="15.75" customHeight="1" x14ac:dyDescent="0.25">
      <c r="A481" s="22"/>
      <c r="B481" s="15"/>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30"/>
      <c r="AA481" s="12"/>
    </row>
    <row r="482" spans="1:27" ht="15.75" customHeight="1" x14ac:dyDescent="0.25">
      <c r="A482" s="15"/>
      <c r="B482" s="15"/>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30"/>
      <c r="AA482" s="12"/>
    </row>
    <row r="483" spans="1:27" ht="15.75" customHeight="1" x14ac:dyDescent="0.25">
      <c r="A483" s="15"/>
      <c r="B483" s="15"/>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30"/>
      <c r="AA483" s="12"/>
    </row>
    <row r="484" spans="1:27" ht="15.75" customHeight="1" x14ac:dyDescent="0.25">
      <c r="A484" s="15"/>
      <c r="B484" s="22"/>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30"/>
      <c r="AA484" s="20"/>
    </row>
    <row r="485" spans="1:27" ht="15.75" customHeight="1" x14ac:dyDescent="0.25">
      <c r="A485" s="22"/>
      <c r="B485" s="15"/>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30"/>
      <c r="AA485" s="12"/>
    </row>
    <row r="486" spans="1:27" ht="15.75" customHeight="1" x14ac:dyDescent="0.25">
      <c r="A486" s="15"/>
      <c r="B486" s="15"/>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30"/>
      <c r="AA486" s="12"/>
    </row>
    <row r="487" spans="1:27" ht="15.75" customHeight="1" x14ac:dyDescent="0.25">
      <c r="A487" s="15"/>
      <c r="B487" s="15"/>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30"/>
      <c r="AA487" s="12"/>
    </row>
    <row r="488" spans="1:27" ht="15.75" customHeight="1" x14ac:dyDescent="0.25">
      <c r="A488" s="15"/>
      <c r="B488" s="22"/>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30"/>
      <c r="AA488" s="20"/>
    </row>
    <row r="489" spans="1:27" ht="15.75" customHeight="1" x14ac:dyDescent="0.25">
      <c r="A489" s="22"/>
      <c r="B489" s="15"/>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30"/>
      <c r="AA489" s="12"/>
    </row>
    <row r="490" spans="1:27" ht="15.75" customHeight="1" x14ac:dyDescent="0.25">
      <c r="A490" s="15"/>
      <c r="B490" s="15"/>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30"/>
      <c r="AA490" s="12"/>
    </row>
    <row r="491" spans="1:27" ht="15.75" customHeight="1" x14ac:dyDescent="0.25">
      <c r="A491" s="15"/>
      <c r="B491" s="15"/>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30"/>
      <c r="AA491" s="12"/>
    </row>
    <row r="492" spans="1:27" ht="15.75" customHeight="1" x14ac:dyDescent="0.25">
      <c r="A492" s="15"/>
      <c r="B492" s="22"/>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30"/>
      <c r="AA492" s="20"/>
    </row>
    <row r="493" spans="1:27" ht="15.75" customHeight="1" x14ac:dyDescent="0.25">
      <c r="A493" s="22"/>
      <c r="B493" s="15"/>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30"/>
      <c r="AA493" s="12"/>
    </row>
    <row r="494" spans="1:27" ht="15.75" customHeight="1" x14ac:dyDescent="0.25">
      <c r="A494" s="15"/>
      <c r="B494" s="15"/>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30"/>
      <c r="AA494" s="12"/>
    </row>
    <row r="495" spans="1:27" ht="15.75" customHeight="1" x14ac:dyDescent="0.25">
      <c r="A495" s="15"/>
      <c r="B495" s="15"/>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30"/>
      <c r="AA495" s="12"/>
    </row>
    <row r="496" spans="1:27" ht="15.75" customHeight="1" x14ac:dyDescent="0.25">
      <c r="A496" s="15"/>
      <c r="B496" s="22"/>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30"/>
      <c r="AA496" s="20"/>
    </row>
    <row r="497" spans="1:27" ht="15.75" customHeight="1" x14ac:dyDescent="0.25">
      <c r="A497" s="22"/>
      <c r="B497" s="15"/>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30"/>
      <c r="AA497" s="12"/>
    </row>
    <row r="498" spans="1:27" ht="15.75" customHeight="1" x14ac:dyDescent="0.25">
      <c r="A498" s="15"/>
      <c r="B498" s="15"/>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30"/>
      <c r="AA498" s="12"/>
    </row>
    <row r="499" spans="1:27" ht="15.75" customHeight="1" x14ac:dyDescent="0.25">
      <c r="A499" s="15"/>
      <c r="B499" s="15"/>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30"/>
      <c r="AA499" s="12"/>
    </row>
    <row r="500" spans="1:27" ht="15.75" customHeight="1" x14ac:dyDescent="0.25">
      <c r="A500" s="15"/>
      <c r="B500" s="22"/>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5"/>
      <c r="AA500" s="12"/>
    </row>
    <row r="501" spans="1:27" ht="15.75" customHeight="1" x14ac:dyDescent="0.25">
      <c r="A501" s="22"/>
      <c r="B501" s="15"/>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25"/>
      <c r="AA501" s="12"/>
    </row>
    <row r="502" spans="1:27" ht="15.75" customHeight="1" x14ac:dyDescent="0.25">
      <c r="A502" s="15"/>
      <c r="B502" s="15"/>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25"/>
      <c r="AA502" s="12"/>
    </row>
    <row r="503" spans="1:27" ht="15.75" customHeight="1" x14ac:dyDescent="0.25">
      <c r="A503" s="15"/>
      <c r="B503" s="15"/>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25"/>
      <c r="AA503" s="12"/>
    </row>
    <row r="504" spans="1:27" ht="15.75" customHeight="1" x14ac:dyDescent="0.25">
      <c r="A504" s="15"/>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30"/>
      <c r="AA504" s="20"/>
    </row>
    <row r="505" spans="1:27" ht="15.75" customHeight="1" x14ac:dyDescent="0.25">
      <c r="B505" s="11"/>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30"/>
      <c r="AA505" s="12"/>
    </row>
    <row r="506" spans="1:27" ht="15.75" customHeight="1" x14ac:dyDescent="0.25">
      <c r="A506" s="11"/>
      <c r="B506" s="22"/>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30"/>
      <c r="AA506" s="20"/>
    </row>
    <row r="507" spans="1:27" ht="15.75" customHeight="1" x14ac:dyDescent="0.25">
      <c r="A507" s="22"/>
      <c r="B507" s="15"/>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30"/>
      <c r="AA507" s="12"/>
    </row>
    <row r="508" spans="1:27" ht="15.75" customHeight="1" x14ac:dyDescent="0.25">
      <c r="A508" s="15"/>
      <c r="B508" s="15"/>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30"/>
      <c r="AA508" s="12"/>
    </row>
    <row r="509" spans="1:27" ht="15.75" customHeight="1" x14ac:dyDescent="0.25">
      <c r="A509" s="15"/>
      <c r="B509" s="15"/>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30"/>
      <c r="AA509" s="12"/>
    </row>
    <row r="510" spans="1:27" ht="15.75" customHeight="1" x14ac:dyDescent="0.25">
      <c r="A510" s="15"/>
      <c r="B510" s="22"/>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30"/>
      <c r="AA510" s="20"/>
    </row>
    <row r="511" spans="1:27" ht="15.75" customHeight="1" x14ac:dyDescent="0.25">
      <c r="A511" s="22"/>
      <c r="B511" s="15"/>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30"/>
      <c r="AA511" s="12"/>
    </row>
    <row r="512" spans="1:27" ht="15.75" customHeight="1" x14ac:dyDescent="0.25">
      <c r="A512" s="15"/>
      <c r="B512" s="15"/>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30"/>
      <c r="AA512" s="12"/>
    </row>
    <row r="513" spans="1:27" ht="15.75" customHeight="1" x14ac:dyDescent="0.25">
      <c r="A513" s="15"/>
      <c r="B513" s="15"/>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30"/>
      <c r="AA513" s="12"/>
    </row>
    <row r="514" spans="1:27" ht="15.75" customHeight="1" x14ac:dyDescent="0.25">
      <c r="A514" s="15"/>
      <c r="B514" s="22"/>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30"/>
      <c r="AA514" s="20"/>
    </row>
    <row r="515" spans="1:27" ht="15.75" customHeight="1" x14ac:dyDescent="0.25">
      <c r="A515" s="22"/>
      <c r="B515" s="15"/>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30"/>
      <c r="AA515" s="12"/>
    </row>
    <row r="516" spans="1:27" ht="15.75" customHeight="1" x14ac:dyDescent="0.25">
      <c r="A516" s="15"/>
      <c r="B516" s="15"/>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30"/>
      <c r="AA516" s="12"/>
    </row>
    <row r="517" spans="1:27" ht="15.75" customHeight="1" x14ac:dyDescent="0.25">
      <c r="A517" s="15"/>
      <c r="B517" s="15"/>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30"/>
      <c r="AA517" s="12"/>
    </row>
    <row r="518" spans="1:27" ht="15.75" customHeight="1" x14ac:dyDescent="0.25">
      <c r="A518" s="15"/>
      <c r="B518" s="22"/>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30"/>
      <c r="AA518" s="20"/>
    </row>
    <row r="519" spans="1:27" ht="15.75" customHeight="1" x14ac:dyDescent="0.25">
      <c r="A519" s="22"/>
      <c r="B519" s="15"/>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30"/>
      <c r="AA519" s="12"/>
    </row>
    <row r="520" spans="1:27" ht="15.75" customHeight="1" x14ac:dyDescent="0.25">
      <c r="A520" s="15"/>
      <c r="B520" s="15"/>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30"/>
      <c r="AA520" s="12"/>
    </row>
    <row r="521" spans="1:27" ht="15.75" customHeight="1" x14ac:dyDescent="0.25">
      <c r="A521" s="15"/>
      <c r="B521" s="15"/>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30"/>
      <c r="AA521" s="12"/>
    </row>
    <row r="522" spans="1:27" ht="15.75" customHeight="1" x14ac:dyDescent="0.25">
      <c r="A522" s="15"/>
      <c r="B522" s="22"/>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30"/>
      <c r="AA522" s="20"/>
    </row>
    <row r="523" spans="1:27" ht="15.75" customHeight="1" x14ac:dyDescent="0.25">
      <c r="A523" s="22"/>
      <c r="B523" s="15"/>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30"/>
      <c r="AA523" s="12"/>
    </row>
    <row r="524" spans="1:27" ht="15.75" customHeight="1" x14ac:dyDescent="0.25">
      <c r="A524" s="15"/>
      <c r="B524" s="15"/>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30"/>
      <c r="AA524" s="12"/>
    </row>
    <row r="525" spans="1:27" ht="15.75" customHeight="1" x14ac:dyDescent="0.25">
      <c r="A525" s="15"/>
      <c r="B525" s="15"/>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30"/>
      <c r="AA525" s="12"/>
    </row>
    <row r="526" spans="1:27" ht="15.75" customHeight="1" x14ac:dyDescent="0.25">
      <c r="A526" s="15"/>
      <c r="B526" s="22"/>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30"/>
      <c r="AA526" s="12"/>
    </row>
    <row r="527" spans="1:27" ht="15.75" customHeight="1" x14ac:dyDescent="0.25">
      <c r="A527" s="22"/>
      <c r="B527" s="15"/>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30"/>
      <c r="AA527" s="12"/>
    </row>
    <row r="528" spans="1:27" ht="15.75" customHeight="1" x14ac:dyDescent="0.25">
      <c r="A528" s="15"/>
      <c r="B528" s="15"/>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30"/>
      <c r="AA528" s="12"/>
    </row>
    <row r="529" spans="1:27" ht="15.75" customHeight="1" x14ac:dyDescent="0.25">
      <c r="A529" s="15"/>
      <c r="B529" s="15"/>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30"/>
      <c r="AA529" s="12"/>
    </row>
    <row r="530" spans="1:27" ht="15.75" customHeight="1" x14ac:dyDescent="0.25">
      <c r="A530" s="15"/>
      <c r="B530" s="15"/>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30"/>
      <c r="AA530" s="12"/>
    </row>
    <row r="531" spans="1:27" ht="15.75" customHeight="1" x14ac:dyDescent="0.25">
      <c r="A531" s="15"/>
      <c r="B531" s="11"/>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30"/>
      <c r="AA531" s="20"/>
    </row>
    <row r="532" spans="1:27" ht="15.75" customHeight="1" x14ac:dyDescent="0.25">
      <c r="A532" s="11"/>
      <c r="B532" s="22"/>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30"/>
      <c r="AA532" s="20"/>
    </row>
    <row r="533" spans="1:27" ht="15.75" customHeight="1" x14ac:dyDescent="0.25">
      <c r="A533" s="22"/>
      <c r="B533" s="15"/>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30"/>
      <c r="AA533" s="12"/>
    </row>
    <row r="534" spans="1:27" ht="15.75" customHeight="1" x14ac:dyDescent="0.25">
      <c r="A534" s="15"/>
      <c r="B534" s="15"/>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30"/>
      <c r="AA534" s="12"/>
    </row>
    <row r="535" spans="1:27" ht="15.75" customHeight="1" x14ac:dyDescent="0.25">
      <c r="A535" s="15"/>
      <c r="B535" s="15"/>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30"/>
      <c r="AA535" s="12"/>
    </row>
    <row r="536" spans="1:27" ht="15.75" customHeight="1" x14ac:dyDescent="0.25">
      <c r="A536" s="15"/>
      <c r="B536" s="22"/>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30"/>
      <c r="AA536" s="20"/>
    </row>
    <row r="537" spans="1:27" ht="15.75" customHeight="1" x14ac:dyDescent="0.25">
      <c r="A537" s="22"/>
      <c r="B537" s="15"/>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30"/>
      <c r="AA537" s="12"/>
    </row>
    <row r="538" spans="1:27" ht="15.75" customHeight="1" x14ac:dyDescent="0.25">
      <c r="A538" s="15"/>
      <c r="B538" s="15"/>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30"/>
      <c r="AA538" s="12"/>
    </row>
    <row r="539" spans="1:27" ht="15.75" customHeight="1" x14ac:dyDescent="0.25">
      <c r="A539" s="15"/>
      <c r="B539" s="15"/>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30"/>
      <c r="AA539" s="12"/>
    </row>
    <row r="540" spans="1:27" ht="15.75" customHeight="1" x14ac:dyDescent="0.25">
      <c r="A540" s="15"/>
      <c r="B540" s="22"/>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30"/>
      <c r="AA540" s="20"/>
    </row>
    <row r="541" spans="1:27" ht="15.75" customHeight="1" x14ac:dyDescent="0.25">
      <c r="A541" s="22"/>
      <c r="B541" s="15"/>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30"/>
      <c r="AA541" s="12"/>
    </row>
    <row r="542" spans="1:27" ht="15.75" customHeight="1" x14ac:dyDescent="0.25">
      <c r="A542" s="15"/>
      <c r="B542" s="15"/>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30"/>
      <c r="AA542" s="12"/>
    </row>
    <row r="543" spans="1:27" ht="15.75" customHeight="1" x14ac:dyDescent="0.25">
      <c r="A543" s="15"/>
      <c r="B543" s="15"/>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30"/>
      <c r="AA543" s="12"/>
    </row>
    <row r="544" spans="1:27" ht="15.75" customHeight="1" x14ac:dyDescent="0.25">
      <c r="A544" s="15"/>
      <c r="B544" s="22"/>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30"/>
      <c r="AA544" s="20"/>
    </row>
    <row r="545" spans="1:27" ht="15.75" customHeight="1" x14ac:dyDescent="0.25">
      <c r="A545" s="22"/>
      <c r="B545" s="15"/>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30"/>
      <c r="AA545" s="12"/>
    </row>
    <row r="546" spans="1:27" ht="15.75" customHeight="1" x14ac:dyDescent="0.25">
      <c r="A546" s="15"/>
      <c r="B546" s="15"/>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30"/>
      <c r="AA546" s="12"/>
    </row>
    <row r="547" spans="1:27" ht="15.75" customHeight="1" x14ac:dyDescent="0.25">
      <c r="A547" s="15"/>
      <c r="B547" s="15"/>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30"/>
      <c r="AA547" s="12"/>
    </row>
    <row r="548" spans="1:27" ht="15.75" customHeight="1" x14ac:dyDescent="0.25">
      <c r="A548" s="15"/>
      <c r="B548" s="22"/>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30"/>
      <c r="AA548" s="20"/>
    </row>
    <row r="549" spans="1:27" ht="15.75" customHeight="1" x14ac:dyDescent="0.25">
      <c r="A549" s="22"/>
      <c r="B549" s="15"/>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30"/>
      <c r="AA549" s="12"/>
    </row>
    <row r="550" spans="1:27" ht="15.75" customHeight="1" x14ac:dyDescent="0.25">
      <c r="A550" s="15"/>
      <c r="B550" s="15"/>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30"/>
      <c r="AA550" s="12"/>
    </row>
    <row r="551" spans="1:27" ht="15.75" customHeight="1" x14ac:dyDescent="0.25">
      <c r="A551" s="15"/>
      <c r="B551" s="15"/>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30"/>
      <c r="AA551" s="12"/>
    </row>
    <row r="552" spans="1:27" ht="15.75" customHeight="1" x14ac:dyDescent="0.25">
      <c r="A552" s="15"/>
      <c r="B552" s="22"/>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30"/>
      <c r="AA552" s="12"/>
    </row>
    <row r="553" spans="1:27" ht="15.75" customHeight="1" x14ac:dyDescent="0.25">
      <c r="A553" s="22"/>
      <c r="B553" s="15"/>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30"/>
      <c r="AA553" s="12"/>
    </row>
    <row r="554" spans="1:27" ht="15.75" customHeight="1" x14ac:dyDescent="0.25">
      <c r="A554" s="15"/>
      <c r="B554" s="15"/>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30"/>
      <c r="AA554" s="12"/>
    </row>
    <row r="555" spans="1:27" ht="15.75" customHeight="1" x14ac:dyDescent="0.25">
      <c r="A555" s="15"/>
      <c r="B555" s="15"/>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30"/>
      <c r="AA555" s="12"/>
    </row>
    <row r="556" spans="1:27" ht="15.75" customHeight="1" x14ac:dyDescent="0.25">
      <c r="A556" s="15"/>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30"/>
      <c r="AA556" s="14"/>
    </row>
    <row r="557" spans="1:27" ht="15.75" customHeight="1" x14ac:dyDescent="0.25">
      <c r="B557" s="11"/>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30"/>
      <c r="AA557" s="14"/>
    </row>
    <row r="558" spans="1:27" ht="15.75" customHeight="1" x14ac:dyDescent="0.25">
      <c r="A558" s="11"/>
      <c r="B558" s="22"/>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30"/>
      <c r="AA558" s="20"/>
    </row>
    <row r="559" spans="1:27" ht="15.75" customHeight="1" x14ac:dyDescent="0.25">
      <c r="A559" s="22"/>
      <c r="B559" s="15"/>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30"/>
      <c r="AA559" s="12"/>
    </row>
    <row r="560" spans="1:27" ht="15.75" customHeight="1" x14ac:dyDescent="0.25">
      <c r="A560" s="15"/>
      <c r="B560" s="15"/>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30"/>
      <c r="AA560" s="12"/>
    </row>
    <row r="561" spans="1:27" ht="15.75" customHeight="1" x14ac:dyDescent="0.25">
      <c r="A561" s="15"/>
      <c r="B561" s="15"/>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30"/>
      <c r="AA561" s="12"/>
    </row>
    <row r="562" spans="1:27" ht="15.75" customHeight="1" x14ac:dyDescent="0.25">
      <c r="A562" s="15"/>
      <c r="B562" s="22"/>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30"/>
      <c r="AA562" s="20"/>
    </row>
    <row r="563" spans="1:27" ht="15.75" customHeight="1" x14ac:dyDescent="0.25">
      <c r="A563" s="22"/>
      <c r="B563" s="15"/>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30"/>
      <c r="AA563" s="12"/>
    </row>
    <row r="564" spans="1:27" ht="15.75" customHeight="1" x14ac:dyDescent="0.25">
      <c r="A564" s="15"/>
      <c r="B564" s="15"/>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30"/>
      <c r="AA564" s="12"/>
    </row>
    <row r="565" spans="1:27" ht="15.75" customHeight="1" x14ac:dyDescent="0.25">
      <c r="A565" s="15"/>
      <c r="B565" s="15"/>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30"/>
      <c r="AA565" s="12"/>
    </row>
    <row r="566" spans="1:27" ht="15.75" customHeight="1" x14ac:dyDescent="0.25">
      <c r="A566" s="15"/>
      <c r="B566" s="22"/>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30"/>
      <c r="AA566" s="20"/>
    </row>
    <row r="567" spans="1:27" ht="15.75" customHeight="1" x14ac:dyDescent="0.25">
      <c r="A567" s="22"/>
      <c r="B567" s="15"/>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30"/>
      <c r="AA567" s="12"/>
    </row>
    <row r="568" spans="1:27" ht="15.75" customHeight="1" x14ac:dyDescent="0.25">
      <c r="A568" s="15"/>
      <c r="B568" s="15"/>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30"/>
      <c r="AA568" s="12"/>
    </row>
    <row r="569" spans="1:27" ht="15.75" customHeight="1" x14ac:dyDescent="0.25">
      <c r="A569" s="15"/>
      <c r="B569" s="15"/>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30"/>
      <c r="AA569" s="12"/>
    </row>
    <row r="570" spans="1:27" ht="15.75" customHeight="1" x14ac:dyDescent="0.25">
      <c r="A570" s="15"/>
      <c r="B570" s="22"/>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30"/>
      <c r="AA570" s="20"/>
    </row>
    <row r="571" spans="1:27" ht="15.75" customHeight="1" x14ac:dyDescent="0.25">
      <c r="A571" s="22"/>
      <c r="B571" s="15"/>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30"/>
      <c r="AA571" s="12"/>
    </row>
    <row r="572" spans="1:27" ht="15.75" customHeight="1" x14ac:dyDescent="0.25">
      <c r="A572" s="15"/>
      <c r="B572" s="15"/>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30"/>
      <c r="AA572" s="12"/>
    </row>
    <row r="573" spans="1:27" ht="15.75" customHeight="1" x14ac:dyDescent="0.25">
      <c r="A573" s="15"/>
      <c r="B573" s="15"/>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30"/>
      <c r="AA573" s="12"/>
    </row>
    <row r="574" spans="1:27" ht="15.75" customHeight="1" x14ac:dyDescent="0.25">
      <c r="A574" s="15"/>
      <c r="B574" s="22"/>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30"/>
      <c r="AA574" s="20"/>
    </row>
    <row r="575" spans="1:27" ht="15.75" customHeight="1" x14ac:dyDescent="0.25">
      <c r="A575" s="22"/>
      <c r="B575" s="15"/>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30"/>
      <c r="AA575" s="12"/>
    </row>
    <row r="576" spans="1:27" ht="15.75" customHeight="1" x14ac:dyDescent="0.25">
      <c r="A576" s="15"/>
      <c r="B576" s="15"/>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30"/>
      <c r="AA576" s="12"/>
    </row>
    <row r="577" spans="1:27" ht="15.75" customHeight="1" x14ac:dyDescent="0.25">
      <c r="A577" s="15"/>
      <c r="B577" s="15"/>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30"/>
      <c r="AA577" s="12"/>
    </row>
    <row r="578" spans="1:27" ht="15.75" customHeight="1" x14ac:dyDescent="0.25">
      <c r="A578" s="15"/>
      <c r="B578" s="22"/>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30"/>
      <c r="AA578" s="12"/>
    </row>
    <row r="579" spans="1:27" ht="15.75" customHeight="1" x14ac:dyDescent="0.25">
      <c r="A579" s="22"/>
      <c r="B579" s="15"/>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30"/>
      <c r="AA579" s="12"/>
    </row>
    <row r="580" spans="1:27" ht="15.75" customHeight="1" x14ac:dyDescent="0.25">
      <c r="A580" s="15"/>
      <c r="B580" s="15"/>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30"/>
      <c r="AA580" s="12"/>
    </row>
    <row r="581" spans="1:27" ht="15.75" customHeight="1" x14ac:dyDescent="0.25">
      <c r="A581" s="15"/>
      <c r="B581" s="15"/>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30"/>
      <c r="AA581" s="12"/>
    </row>
    <row r="582" spans="1:27" ht="15.75" customHeight="1" x14ac:dyDescent="0.25">
      <c r="A582" s="15"/>
      <c r="B582" s="15"/>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0"/>
      <c r="AA582" s="14"/>
    </row>
    <row r="583" spans="1:27" ht="15.75" customHeight="1" x14ac:dyDescent="0.25">
      <c r="A583" s="15"/>
      <c r="B583" s="1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0"/>
      <c r="AA583" s="14"/>
    </row>
    <row r="584" spans="1:27" ht="15.75" customHeight="1" x14ac:dyDescent="0.25">
      <c r="A584" s="11"/>
      <c r="B584" s="22"/>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30"/>
      <c r="AA584" s="20"/>
    </row>
    <row r="585" spans="1:27" ht="15.75" customHeight="1" x14ac:dyDescent="0.25">
      <c r="A585" s="22"/>
      <c r="B585" s="15"/>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30"/>
      <c r="AA585" s="12"/>
    </row>
    <row r="586" spans="1:27" ht="15.75" customHeight="1" x14ac:dyDescent="0.25">
      <c r="A586" s="15"/>
      <c r="B586" s="15"/>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30"/>
      <c r="AA586" s="12"/>
    </row>
    <row r="587" spans="1:27" ht="15.75" customHeight="1" x14ac:dyDescent="0.25">
      <c r="A587" s="15"/>
      <c r="B587" s="15"/>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30"/>
      <c r="AA587" s="12"/>
    </row>
    <row r="588" spans="1:27" ht="15.75" customHeight="1" x14ac:dyDescent="0.25">
      <c r="A588" s="15"/>
      <c r="B588" s="22"/>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30"/>
      <c r="AA588" s="20"/>
    </row>
    <row r="589" spans="1:27" ht="15.75" customHeight="1" x14ac:dyDescent="0.25">
      <c r="A589" s="22"/>
      <c r="B589" s="15"/>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30"/>
      <c r="AA589" s="12"/>
    </row>
    <row r="590" spans="1:27" ht="15.75" customHeight="1" x14ac:dyDescent="0.25">
      <c r="A590" s="15"/>
      <c r="B590" s="15"/>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30"/>
      <c r="AA590" s="12"/>
    </row>
    <row r="591" spans="1:27" ht="15.75" customHeight="1" x14ac:dyDescent="0.25">
      <c r="A591" s="15"/>
      <c r="B591" s="15"/>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30"/>
      <c r="AA591" s="12"/>
    </row>
    <row r="592" spans="1:27" ht="15.75" customHeight="1" x14ac:dyDescent="0.25">
      <c r="A592" s="15"/>
      <c r="B592" s="22"/>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30"/>
      <c r="AA592" s="20"/>
    </row>
    <row r="593" spans="1:27" ht="15.75" customHeight="1" x14ac:dyDescent="0.25">
      <c r="A593" s="22"/>
      <c r="B593" s="15"/>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30"/>
      <c r="AA593" s="12"/>
    </row>
    <row r="594" spans="1:27" ht="15.75" customHeight="1" x14ac:dyDescent="0.25">
      <c r="A594" s="15"/>
      <c r="B594" s="15"/>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30"/>
      <c r="AA594" s="12"/>
    </row>
    <row r="595" spans="1:27" ht="15.75" customHeight="1" x14ac:dyDescent="0.25">
      <c r="A595" s="15"/>
      <c r="B595" s="15"/>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30"/>
      <c r="AA595" s="12"/>
    </row>
    <row r="596" spans="1:27" ht="15.75" customHeight="1" x14ac:dyDescent="0.25">
      <c r="A596" s="15"/>
      <c r="B596" s="22"/>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30"/>
      <c r="AA596" s="20"/>
    </row>
    <row r="597" spans="1:27" ht="15.75" customHeight="1" x14ac:dyDescent="0.25">
      <c r="A597" s="22"/>
      <c r="B597" s="15"/>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30"/>
      <c r="AA597" s="12"/>
    </row>
    <row r="598" spans="1:27" ht="15.75" customHeight="1" x14ac:dyDescent="0.25">
      <c r="A598" s="15"/>
      <c r="B598" s="15"/>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30"/>
      <c r="AA598" s="12"/>
    </row>
    <row r="599" spans="1:27" ht="15.75" customHeight="1" x14ac:dyDescent="0.25">
      <c r="A599" s="15"/>
      <c r="B599" s="15"/>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30"/>
      <c r="AA599" s="12"/>
    </row>
    <row r="600" spans="1:27" ht="15.75" customHeight="1" x14ac:dyDescent="0.25">
      <c r="A600" s="15"/>
      <c r="B600" s="22"/>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30"/>
      <c r="AA600" s="20"/>
    </row>
    <row r="601" spans="1:27" ht="15.75" customHeight="1" x14ac:dyDescent="0.25">
      <c r="A601" s="22"/>
      <c r="B601" s="15"/>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30"/>
      <c r="AA601" s="12"/>
    </row>
    <row r="602" spans="1:27" ht="15.75" customHeight="1" x14ac:dyDescent="0.25">
      <c r="A602" s="15"/>
      <c r="B602" s="15"/>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30"/>
      <c r="AA602" s="12"/>
    </row>
    <row r="603" spans="1:27" ht="15.75" customHeight="1" x14ac:dyDescent="0.25">
      <c r="A603" s="15"/>
      <c r="B603" s="15"/>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30"/>
      <c r="AA603" s="12"/>
    </row>
    <row r="604" spans="1:27" ht="15.75" customHeight="1" x14ac:dyDescent="0.25">
      <c r="A604" s="15"/>
      <c r="B604" s="22"/>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30"/>
      <c r="AA604" s="12"/>
    </row>
    <row r="605" spans="1:27" ht="15.75" customHeight="1" x14ac:dyDescent="0.25">
      <c r="A605" s="22"/>
      <c r="B605" s="15"/>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30"/>
      <c r="AA605" s="12"/>
    </row>
    <row r="606" spans="1:27" ht="15.75" customHeight="1" x14ac:dyDescent="0.25">
      <c r="A606" s="15"/>
      <c r="B606" s="15"/>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30"/>
      <c r="AA606" s="12"/>
    </row>
    <row r="607" spans="1:27" ht="15.75" customHeight="1" x14ac:dyDescent="0.25">
      <c r="A607" s="15"/>
      <c r="B607" s="15"/>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30"/>
      <c r="AA607" s="12"/>
    </row>
    <row r="608" spans="1:27" ht="15.75" customHeight="1" x14ac:dyDescent="0.25">
      <c r="A608" s="15"/>
      <c r="B608" s="15"/>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0"/>
      <c r="AA608" s="14"/>
    </row>
    <row r="609" spans="1:27" ht="15.75" customHeight="1" x14ac:dyDescent="0.25">
      <c r="A609" s="15"/>
      <c r="B609" s="3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30"/>
      <c r="AA609" s="14"/>
    </row>
    <row r="610" spans="1:27" ht="15.75" customHeight="1" x14ac:dyDescent="0.25">
      <c r="A610" s="32"/>
      <c r="B610" s="22"/>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0"/>
      <c r="AA610" s="20"/>
    </row>
    <row r="611" spans="1:27" ht="15.75" customHeight="1" x14ac:dyDescent="0.25">
      <c r="A611" s="22"/>
      <c r="B611" s="15"/>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30"/>
      <c r="AA611" s="12"/>
    </row>
    <row r="612" spans="1:27" ht="15.75" customHeight="1" x14ac:dyDescent="0.25">
      <c r="A612" s="15"/>
      <c r="B612" s="15"/>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30"/>
      <c r="AA612" s="12"/>
    </row>
    <row r="613" spans="1:27" ht="15.75" customHeight="1" x14ac:dyDescent="0.25">
      <c r="A613" s="15"/>
      <c r="B613" s="15"/>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30"/>
      <c r="AA613" s="12"/>
    </row>
    <row r="614" spans="1:27" ht="15.75" customHeight="1" x14ac:dyDescent="0.25">
      <c r="A614" s="15"/>
      <c r="B614" s="22"/>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30"/>
      <c r="AA614" s="20"/>
    </row>
    <row r="615" spans="1:27" ht="15.75" customHeight="1" x14ac:dyDescent="0.25">
      <c r="A615" s="22"/>
      <c r="B615" s="15"/>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30"/>
      <c r="AA615" s="12"/>
    </row>
    <row r="616" spans="1:27" ht="15.75" customHeight="1" x14ac:dyDescent="0.25">
      <c r="A616" s="15"/>
      <c r="B616" s="15"/>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30"/>
      <c r="AA616" s="12"/>
    </row>
    <row r="617" spans="1:27" ht="15.75" customHeight="1" x14ac:dyDescent="0.25">
      <c r="A617" s="15"/>
      <c r="B617" s="15"/>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30"/>
      <c r="AA617" s="12"/>
    </row>
    <row r="618" spans="1:27" ht="15.75" customHeight="1" x14ac:dyDescent="0.25">
      <c r="A618" s="15"/>
      <c r="B618" s="22"/>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30"/>
      <c r="AA618" s="20"/>
    </row>
    <row r="619" spans="1:27" ht="15.75" customHeight="1" x14ac:dyDescent="0.25">
      <c r="A619" s="22"/>
      <c r="B619" s="15"/>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30"/>
      <c r="AA619" s="12"/>
    </row>
    <row r="620" spans="1:27" ht="15.75" customHeight="1" x14ac:dyDescent="0.25">
      <c r="A620" s="15"/>
      <c r="B620" s="15"/>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30"/>
      <c r="AA620" s="12"/>
    </row>
    <row r="621" spans="1:27" ht="15.75" customHeight="1" x14ac:dyDescent="0.25">
      <c r="A621" s="15"/>
      <c r="B621" s="15"/>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30"/>
      <c r="AA621" s="12"/>
    </row>
    <row r="622" spans="1:27" ht="15.75" customHeight="1" x14ac:dyDescent="0.25">
      <c r="A622" s="15"/>
      <c r="B622" s="22"/>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30"/>
      <c r="AA622" s="20"/>
    </row>
    <row r="623" spans="1:27" ht="15.75" customHeight="1" x14ac:dyDescent="0.25">
      <c r="A623" s="22"/>
      <c r="B623" s="15"/>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30"/>
      <c r="AA623" s="12"/>
    </row>
    <row r="624" spans="1:27" ht="15.75" customHeight="1" x14ac:dyDescent="0.25">
      <c r="A624" s="15"/>
      <c r="B624" s="15"/>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30"/>
      <c r="AA624" s="12"/>
    </row>
    <row r="625" spans="1:27" ht="15.75" customHeight="1" x14ac:dyDescent="0.25">
      <c r="A625" s="15"/>
      <c r="B625" s="15"/>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30"/>
      <c r="AA625" s="12"/>
    </row>
    <row r="626" spans="1:27" ht="15.75" customHeight="1" x14ac:dyDescent="0.25">
      <c r="A626" s="15"/>
      <c r="B626" s="22"/>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30"/>
      <c r="AA626" s="20"/>
    </row>
    <row r="627" spans="1:27" ht="15.75" customHeight="1" x14ac:dyDescent="0.25">
      <c r="A627" s="22"/>
      <c r="B627" s="15"/>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30"/>
      <c r="AA627" s="12"/>
    </row>
    <row r="628" spans="1:27" ht="15.75" customHeight="1" x14ac:dyDescent="0.25">
      <c r="A628" s="15"/>
      <c r="B628" s="15"/>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30"/>
      <c r="AA628" s="12"/>
    </row>
    <row r="629" spans="1:27" ht="15.75" customHeight="1" x14ac:dyDescent="0.25">
      <c r="A629" s="15"/>
      <c r="B629" s="15"/>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30"/>
      <c r="AA629" s="12"/>
    </row>
    <row r="630" spans="1:27" ht="15.75" customHeight="1" x14ac:dyDescent="0.25">
      <c r="A630" s="15"/>
      <c r="B630" s="22"/>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30"/>
      <c r="AA630" s="12"/>
    </row>
    <row r="631" spans="1:27" ht="15.75" customHeight="1" x14ac:dyDescent="0.25">
      <c r="A631" s="22"/>
      <c r="B631" s="15"/>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30"/>
      <c r="AA631" s="12"/>
    </row>
    <row r="632" spans="1:27" ht="15.75" customHeight="1" x14ac:dyDescent="0.25">
      <c r="A632" s="15"/>
      <c r="B632" s="15"/>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30"/>
      <c r="AA632" s="12"/>
    </row>
    <row r="633" spans="1:27" ht="15.75" customHeight="1" x14ac:dyDescent="0.25">
      <c r="A633" s="15"/>
      <c r="B633" s="15"/>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30"/>
      <c r="AA633" s="12"/>
    </row>
    <row r="634" spans="1:27" ht="20.25" customHeight="1" x14ac:dyDescent="0.25">
      <c r="A634" s="15"/>
      <c r="B634" s="22"/>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30"/>
      <c r="AA634" s="12"/>
    </row>
    <row r="635" spans="1:27" ht="20.25" customHeight="1" x14ac:dyDescent="0.25">
      <c r="A635" s="22"/>
      <c r="B635" s="15"/>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30"/>
      <c r="AA635" s="12"/>
    </row>
    <row r="636" spans="1:27" ht="20.25" customHeight="1" x14ac:dyDescent="0.25">
      <c r="A636" s="15"/>
      <c r="B636" s="15"/>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30"/>
      <c r="AA636" s="12"/>
    </row>
    <row r="637" spans="1:27" ht="20.25" customHeight="1" x14ac:dyDescent="0.25">
      <c r="A637" s="15"/>
      <c r="B637" s="15"/>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30"/>
      <c r="AA637" s="12"/>
    </row>
    <row r="638" spans="1:27" ht="20.25" customHeight="1" x14ac:dyDescent="0.25">
      <c r="A638" s="15"/>
      <c r="B638" s="2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30"/>
      <c r="AA638" s="12"/>
    </row>
    <row r="639" spans="1:27" ht="20.25" customHeight="1" x14ac:dyDescent="0.25">
      <c r="A639" s="22"/>
      <c r="B639" s="15"/>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30"/>
      <c r="AA639" s="12"/>
    </row>
    <row r="640" spans="1:27" ht="20.25" customHeight="1" x14ac:dyDescent="0.25">
      <c r="A640" s="15"/>
      <c r="B640" s="15"/>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30"/>
      <c r="AA640" s="12"/>
    </row>
    <row r="641" spans="1:27" ht="20.25" customHeight="1" x14ac:dyDescent="0.25">
      <c r="A641" s="15"/>
      <c r="B641" s="15"/>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30"/>
      <c r="AA641" s="12"/>
    </row>
    <row r="642" spans="1:27" ht="20.25" customHeight="1" x14ac:dyDescent="0.25">
      <c r="A642" s="15"/>
      <c r="B642" s="22"/>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c r="AA642" s="30"/>
    </row>
    <row r="643" spans="1:27" ht="20.25" customHeight="1" x14ac:dyDescent="0.25">
      <c r="A643" s="22"/>
      <c r="B643" s="15"/>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30"/>
      <c r="AA643" s="12"/>
    </row>
    <row r="644" spans="1:27" ht="20.25" customHeight="1" x14ac:dyDescent="0.25">
      <c r="A644" s="15"/>
      <c r="B644" s="15"/>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30"/>
      <c r="AA644" s="12"/>
    </row>
    <row r="645" spans="1:27" ht="20.25" customHeight="1" x14ac:dyDescent="0.25">
      <c r="A645" s="15"/>
      <c r="B645" s="15"/>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30"/>
      <c r="AA645" s="12"/>
    </row>
    <row r="646" spans="1:27" ht="20.25" customHeight="1" x14ac:dyDescent="0.25">
      <c r="A646" s="15"/>
      <c r="B646" s="22"/>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c r="AA646" s="30"/>
    </row>
    <row r="647" spans="1:27" ht="20.25" customHeight="1" x14ac:dyDescent="0.25">
      <c r="A647" s="22"/>
      <c r="B647" s="15"/>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30"/>
      <c r="AA647" s="12"/>
    </row>
    <row r="648" spans="1:27" ht="20.25" customHeight="1" x14ac:dyDescent="0.25">
      <c r="A648" s="15"/>
      <c r="B648" s="15"/>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30"/>
      <c r="AA648" s="12"/>
    </row>
    <row r="649" spans="1:27" ht="20.25" customHeight="1" x14ac:dyDescent="0.25">
      <c r="A649" s="15"/>
      <c r="B649" s="15"/>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AA649" s="34"/>
    </row>
    <row r="650" spans="1:27" ht="20.25" customHeight="1" x14ac:dyDescent="0.25">
      <c r="A650" s="15"/>
      <c r="B650" s="22"/>
    </row>
    <row r="651" spans="1:27" ht="20.25" customHeight="1" x14ac:dyDescent="0.25">
      <c r="A651" s="22"/>
      <c r="B651" s="15"/>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AA651" s="34"/>
    </row>
    <row r="652" spans="1:27" ht="20.25" customHeight="1" x14ac:dyDescent="0.25">
      <c r="A652" s="15"/>
      <c r="B652" s="15"/>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AA652" s="34"/>
    </row>
    <row r="653" spans="1:27" ht="20.25" customHeight="1" x14ac:dyDescent="0.25">
      <c r="A653" s="15"/>
      <c r="B653" s="15"/>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AA653" s="34"/>
    </row>
    <row r="654" spans="1:27" ht="20.25" customHeight="1" x14ac:dyDescent="0.25">
      <c r="A654" s="15"/>
      <c r="B654" s="22"/>
    </row>
    <row r="655" spans="1:27" ht="20.25" customHeight="1" x14ac:dyDescent="0.25">
      <c r="A655" s="22"/>
      <c r="B655" s="15"/>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AA655" s="34"/>
    </row>
    <row r="656" spans="1:27" ht="20.25" customHeight="1" x14ac:dyDescent="0.25">
      <c r="A656" s="15"/>
      <c r="B656" s="15"/>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AA656" s="34"/>
    </row>
    <row r="657" spans="1:27" ht="20.25" customHeight="1" x14ac:dyDescent="0.25">
      <c r="A657" s="15"/>
      <c r="B657" s="15"/>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AA657" s="34"/>
    </row>
    <row r="658" spans="1:27" ht="20.25" customHeight="1" x14ac:dyDescent="0.25">
      <c r="A658" s="15"/>
    </row>
    <row r="659" spans="1:27" ht="20.25" customHeight="1" x14ac:dyDescent="0.25"/>
    <row r="660" spans="1:27" ht="20.25" customHeight="1" x14ac:dyDescent="0.25">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AA660" s="34"/>
    </row>
    <row r="661" spans="1:27" ht="20.25" customHeight="1" x14ac:dyDescent="0.25">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AA661" s="34"/>
    </row>
    <row r="662" spans="1:27" ht="20.25" customHeight="1" x14ac:dyDescent="0.25">
      <c r="C662" s="35"/>
      <c r="D662" s="35"/>
      <c r="E662" s="35"/>
      <c r="F662" s="35"/>
      <c r="G662" s="35"/>
      <c r="H662" s="35"/>
      <c r="I662" s="35"/>
      <c r="J662" s="35"/>
      <c r="K662" s="35"/>
      <c r="L662" s="35"/>
      <c r="M662" s="35"/>
      <c r="N662" s="35"/>
      <c r="O662" s="35"/>
      <c r="P662" s="35"/>
      <c r="Q662" s="35"/>
      <c r="R662" s="35"/>
      <c r="S662" s="35"/>
      <c r="T662" s="35"/>
      <c r="U662" s="35"/>
      <c r="V662" s="35"/>
      <c r="W662" s="35"/>
      <c r="X662" s="35"/>
      <c r="Y662" s="35"/>
      <c r="AA662" s="35"/>
    </row>
    <row r="663" spans="1:27" ht="20.25" customHeight="1" x14ac:dyDescent="0.25"/>
    <row r="664" spans="1:27" ht="20.25" customHeight="1" x14ac:dyDescent="0.25">
      <c r="C664" s="34"/>
      <c r="D664" s="34"/>
      <c r="E664" s="34"/>
      <c r="F664" s="34"/>
      <c r="G664" s="34"/>
      <c r="H664" s="34"/>
      <c r="I664" s="34"/>
      <c r="J664" s="34"/>
      <c r="K664" s="34"/>
      <c r="L664" s="34"/>
      <c r="M664" s="34"/>
      <c r="N664" s="34"/>
      <c r="O664" s="34"/>
      <c r="P664" s="34"/>
      <c r="Q664" s="34"/>
      <c r="R664" s="34"/>
      <c r="S664" s="34"/>
      <c r="T664" s="34"/>
      <c r="U664" s="34"/>
      <c r="V664" s="34"/>
      <c r="W664" s="34"/>
      <c r="X664" s="34"/>
      <c r="Y664" s="34"/>
    </row>
    <row r="665" spans="1:27" ht="20.25" customHeight="1" x14ac:dyDescent="0.25">
      <c r="C665" s="34"/>
      <c r="D665" s="34"/>
      <c r="E665" s="34"/>
      <c r="F665" s="34"/>
      <c r="G665" s="34"/>
      <c r="H665" s="34"/>
      <c r="I665" s="34"/>
      <c r="J665" s="34"/>
      <c r="K665" s="34"/>
      <c r="L665" s="34"/>
      <c r="M665" s="34"/>
      <c r="N665" s="34"/>
      <c r="O665" s="34"/>
      <c r="P665" s="34"/>
      <c r="Q665" s="34"/>
      <c r="R665" s="34"/>
      <c r="S665" s="34"/>
      <c r="T665" s="34"/>
      <c r="U665" s="34"/>
      <c r="V665" s="34"/>
      <c r="W665" s="34"/>
      <c r="X665" s="34"/>
      <c r="Y665" s="34"/>
    </row>
    <row r="666" spans="1:27" ht="20.25" customHeight="1" x14ac:dyDescent="0.25">
      <c r="C666" s="34"/>
      <c r="D666" s="34"/>
      <c r="E666" s="34"/>
      <c r="F666" s="34"/>
      <c r="G666" s="34"/>
      <c r="H666" s="34"/>
      <c r="I666" s="34"/>
      <c r="J666" s="34"/>
      <c r="K666" s="34"/>
      <c r="L666" s="34"/>
      <c r="M666" s="34"/>
      <c r="N666" s="34"/>
      <c r="O666" s="34"/>
      <c r="P666" s="34"/>
      <c r="Q666" s="34"/>
      <c r="R666" s="34"/>
      <c r="S666" s="34"/>
      <c r="T666" s="34"/>
      <c r="U666" s="34"/>
      <c r="V666" s="34"/>
      <c r="W666" s="34"/>
      <c r="X666" s="34"/>
      <c r="Y666" s="34"/>
    </row>
    <row r="667" spans="1:27" ht="20.25" customHeight="1" x14ac:dyDescent="0.25"/>
    <row r="668" spans="1:27" ht="20.25" customHeight="1" x14ac:dyDescent="0.25">
      <c r="C668" s="34"/>
      <c r="D668" s="34"/>
      <c r="E668" s="34"/>
      <c r="F668" s="34"/>
      <c r="G668" s="34"/>
      <c r="H668" s="34"/>
      <c r="I668" s="34"/>
      <c r="J668" s="34"/>
      <c r="K668" s="34"/>
      <c r="L668" s="34"/>
      <c r="M668" s="34"/>
      <c r="N668" s="34"/>
      <c r="O668" s="34"/>
      <c r="P668" s="34"/>
      <c r="Q668" s="34"/>
      <c r="R668" s="34"/>
      <c r="S668" s="34"/>
      <c r="T668" s="34"/>
      <c r="U668" s="34"/>
      <c r="V668" s="34"/>
      <c r="W668" s="34"/>
      <c r="X668" s="34"/>
      <c r="Y668" s="34"/>
    </row>
    <row r="669" spans="1:27" ht="20.25" customHeight="1" x14ac:dyDescent="0.25">
      <c r="C669" s="34"/>
      <c r="D669" s="34"/>
      <c r="E669" s="34"/>
      <c r="F669" s="34"/>
      <c r="G669" s="34"/>
      <c r="H669" s="34"/>
      <c r="I669" s="34"/>
      <c r="J669" s="34"/>
      <c r="K669" s="34"/>
      <c r="L669" s="34"/>
      <c r="M669" s="34"/>
      <c r="N669" s="34"/>
      <c r="O669" s="34"/>
      <c r="P669" s="34"/>
      <c r="Q669" s="34"/>
      <c r="R669" s="34"/>
      <c r="S669" s="34"/>
      <c r="T669" s="34"/>
      <c r="U669" s="34"/>
      <c r="V669" s="34"/>
      <c r="W669" s="34"/>
      <c r="X669" s="34"/>
      <c r="Y669" s="34"/>
    </row>
    <row r="670" spans="1:27" ht="20.25" customHeight="1" x14ac:dyDescent="0.25">
      <c r="C670" s="34"/>
      <c r="D670" s="34"/>
      <c r="E670" s="34"/>
      <c r="F670" s="34"/>
      <c r="G670" s="34"/>
      <c r="H670" s="34"/>
      <c r="I670" s="34"/>
      <c r="J670" s="34"/>
      <c r="K670" s="34"/>
      <c r="L670" s="34"/>
      <c r="M670" s="34"/>
      <c r="N670" s="34"/>
      <c r="O670" s="34"/>
      <c r="P670" s="34"/>
      <c r="Q670" s="34"/>
      <c r="R670" s="34"/>
      <c r="S670" s="34"/>
      <c r="T670" s="34"/>
      <c r="U670" s="34"/>
      <c r="V670" s="34"/>
      <c r="W670" s="34"/>
      <c r="X670" s="34"/>
      <c r="Y670" s="34"/>
    </row>
    <row r="671" spans="1:27" ht="20.25" customHeight="1" x14ac:dyDescent="0.25"/>
    <row r="672" spans="1:27" ht="20.25" customHeight="1" x14ac:dyDescent="0.25">
      <c r="C672" s="34"/>
      <c r="D672" s="34"/>
      <c r="E672" s="34"/>
      <c r="F672" s="34"/>
      <c r="G672" s="34"/>
      <c r="H672" s="34"/>
      <c r="I672" s="34"/>
      <c r="J672" s="34"/>
      <c r="K672" s="34"/>
      <c r="L672" s="34"/>
      <c r="M672" s="34"/>
      <c r="N672" s="34"/>
      <c r="O672" s="34"/>
      <c r="P672" s="34"/>
      <c r="Q672" s="34"/>
      <c r="R672" s="34"/>
      <c r="S672" s="34"/>
      <c r="T672" s="34"/>
      <c r="U672" s="34"/>
      <c r="V672" s="34"/>
      <c r="W672" s="34"/>
      <c r="X672" s="34"/>
      <c r="Y672" s="34"/>
    </row>
    <row r="673" spans="3:25" ht="20.25" customHeight="1" x14ac:dyDescent="0.25">
      <c r="C673" s="34"/>
      <c r="D673" s="34"/>
      <c r="E673" s="34"/>
      <c r="F673" s="34"/>
      <c r="G673" s="34"/>
      <c r="H673" s="34"/>
      <c r="I673" s="34"/>
      <c r="J673" s="34"/>
      <c r="K673" s="34"/>
      <c r="L673" s="34"/>
      <c r="M673" s="34"/>
      <c r="N673" s="34"/>
      <c r="O673" s="34"/>
      <c r="P673" s="34"/>
      <c r="Q673" s="34"/>
      <c r="R673" s="34"/>
      <c r="S673" s="34"/>
      <c r="T673" s="34"/>
      <c r="U673" s="34"/>
      <c r="V673" s="34"/>
      <c r="W673" s="34"/>
      <c r="X673" s="34"/>
      <c r="Y673" s="34"/>
    </row>
    <row r="674" spans="3:25" ht="20.25" customHeight="1" x14ac:dyDescent="0.25">
      <c r="C674" s="34"/>
      <c r="D674" s="34"/>
      <c r="E674" s="34"/>
      <c r="F674" s="34"/>
      <c r="G674" s="34"/>
      <c r="H674" s="34"/>
      <c r="I674" s="34"/>
      <c r="J674" s="34"/>
      <c r="K674" s="34"/>
      <c r="L674" s="34"/>
      <c r="M674" s="34"/>
      <c r="N674" s="34"/>
      <c r="O674" s="34"/>
      <c r="P674" s="34"/>
      <c r="Q674" s="34"/>
      <c r="R674" s="34"/>
      <c r="S674" s="34"/>
      <c r="T674" s="34"/>
      <c r="U674" s="34"/>
      <c r="V674" s="34"/>
      <c r="W674" s="34"/>
      <c r="X674" s="34"/>
      <c r="Y674" s="34"/>
    </row>
    <row r="675" spans="3:25" ht="20.25" customHeight="1" x14ac:dyDescent="0.25"/>
    <row r="676" spans="3:25" ht="20.25" customHeight="1" x14ac:dyDescent="0.25">
      <c r="C676" s="34"/>
      <c r="D676" s="34"/>
      <c r="E676" s="34"/>
      <c r="F676" s="34"/>
      <c r="G676" s="34"/>
      <c r="H676" s="34"/>
      <c r="I676" s="34"/>
      <c r="J676" s="34"/>
      <c r="K676" s="34"/>
      <c r="L676" s="34"/>
      <c r="M676" s="34"/>
      <c r="N676" s="34"/>
      <c r="O676" s="34"/>
      <c r="P676" s="34"/>
      <c r="Q676" s="34"/>
      <c r="R676" s="34"/>
      <c r="S676" s="34"/>
      <c r="T676" s="34"/>
      <c r="U676" s="34"/>
      <c r="V676" s="34"/>
      <c r="W676" s="34"/>
      <c r="X676" s="34"/>
      <c r="Y676" s="34"/>
    </row>
    <row r="677" spans="3:25" ht="20.25" customHeight="1" x14ac:dyDescent="0.25">
      <c r="C677" s="34"/>
      <c r="D677" s="34"/>
      <c r="E677" s="34"/>
      <c r="F677" s="34"/>
      <c r="G677" s="34"/>
      <c r="H677" s="34"/>
      <c r="I677" s="34"/>
      <c r="J677" s="34"/>
      <c r="K677" s="34"/>
      <c r="L677" s="34"/>
      <c r="M677" s="34"/>
      <c r="N677" s="34"/>
      <c r="O677" s="34"/>
      <c r="P677" s="34"/>
      <c r="Q677" s="34"/>
      <c r="R677" s="34"/>
      <c r="S677" s="34"/>
      <c r="T677" s="34"/>
      <c r="U677" s="34"/>
      <c r="V677" s="34"/>
      <c r="W677" s="34"/>
      <c r="X677" s="34"/>
      <c r="Y677" s="34"/>
    </row>
    <row r="678" spans="3:25" ht="20.25" customHeight="1" x14ac:dyDescent="0.25">
      <c r="C678" s="34"/>
      <c r="D678" s="34"/>
      <c r="E678" s="34"/>
      <c r="F678" s="34"/>
      <c r="G678" s="34"/>
      <c r="H678" s="34"/>
      <c r="I678" s="34"/>
      <c r="J678" s="34"/>
      <c r="K678" s="34"/>
      <c r="L678" s="34"/>
      <c r="M678" s="34"/>
      <c r="N678" s="34"/>
      <c r="O678" s="34"/>
      <c r="P678" s="34"/>
      <c r="Q678" s="34"/>
      <c r="R678" s="34"/>
      <c r="S678" s="34"/>
      <c r="T678" s="34"/>
      <c r="U678" s="34"/>
      <c r="V678" s="34"/>
      <c r="W678" s="34"/>
      <c r="X678" s="34"/>
      <c r="Y678" s="34"/>
    </row>
    <row r="679" spans="3:25" ht="20.25" customHeight="1" x14ac:dyDescent="0.25"/>
    <row r="680" spans="3:25" ht="20.25" customHeight="1" x14ac:dyDescent="0.25"/>
    <row r="681" spans="3:25" ht="20.25" customHeight="1" x14ac:dyDescent="0.25"/>
    <row r="682" spans="3:25" ht="20.25" customHeight="1" x14ac:dyDescent="0.25"/>
    <row r="683" spans="3:25" ht="20.25" customHeight="1" x14ac:dyDescent="0.25"/>
    <row r="684" spans="3:25" ht="20.25" customHeight="1" x14ac:dyDescent="0.25"/>
    <row r="685" spans="3:25" ht="20.25" customHeight="1" x14ac:dyDescent="0.25"/>
    <row r="686" spans="3:25" ht="20.25" customHeight="1" x14ac:dyDescent="0.25"/>
    <row r="687" spans="3:25" ht="20.25" customHeight="1" x14ac:dyDescent="0.25"/>
    <row r="688" spans="3:25" ht="20.25" customHeight="1" x14ac:dyDescent="0.25"/>
    <row r="689" ht="20.25" customHeight="1" x14ac:dyDescent="0.25"/>
    <row r="690" ht="20.25" customHeight="1" x14ac:dyDescent="0.25"/>
    <row r="691" ht="20.25" customHeight="1" x14ac:dyDescent="0.25"/>
    <row r="692" ht="20.25" customHeight="1" x14ac:dyDescent="0.25"/>
    <row r="693" ht="20.25" customHeight="1" x14ac:dyDescent="0.25"/>
    <row r="694" ht="20.25" customHeight="1" x14ac:dyDescent="0.25"/>
    <row r="695" ht="20.25" customHeight="1" x14ac:dyDescent="0.25"/>
    <row r="696" ht="20.25" customHeight="1" x14ac:dyDescent="0.25"/>
    <row r="697" ht="20.25" customHeight="1" x14ac:dyDescent="0.25"/>
    <row r="698" ht="20.25" customHeight="1" x14ac:dyDescent="0.25"/>
    <row r="699" ht="20.25" customHeight="1" x14ac:dyDescent="0.25"/>
    <row r="700" ht="20.25" customHeight="1" x14ac:dyDescent="0.25"/>
    <row r="701" ht="20.25" customHeight="1" x14ac:dyDescent="0.25"/>
  </sheetData>
  <mergeCells count="2">
    <mergeCell ref="A1:AA2"/>
    <mergeCell ref="A3:AA3"/>
  </mergeCells>
  <pageMargins left="0.25" right="0.25" top="0.25" bottom="0.25" header="0.3" footer="0.3"/>
  <pageSetup scale="45" orientation="landscape" r:id="rId1"/>
  <headerFooter alignWithMargins="0"/>
  <rowBreaks count="7" manualBreakCount="7">
    <brk id="70" max="27" man="1"/>
    <brk id="136" max="27" man="1"/>
    <brk id="202" max="26" man="1"/>
    <brk id="268" max="26" man="1"/>
    <brk id="334" max="26" man="1"/>
    <brk id="357" max="16383" man="1"/>
    <brk id="37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CC24A-D514-4821-8174-033115C28143}">
  <sheetPr>
    <pageSetUpPr fitToPage="1"/>
  </sheetPr>
  <dimension ref="A1:U58"/>
  <sheetViews>
    <sheetView view="pageBreakPreview" zoomScale="60" zoomScaleNormal="100" workbookViewId="0">
      <selection activeCell="A13" sqref="A13"/>
    </sheetView>
  </sheetViews>
  <sheetFormatPr defaultRowHeight="15" x14ac:dyDescent="0.25"/>
  <cols>
    <col min="1" max="1" width="47.5703125" customWidth="1"/>
    <col min="11" max="11" width="12" bestFit="1" customWidth="1"/>
    <col min="13" max="13" width="16.28515625" customWidth="1"/>
    <col min="15" max="15" width="16" customWidth="1"/>
    <col min="21" max="21" width="11.5703125" bestFit="1" customWidth="1"/>
    <col min="26" max="26" width="16.28515625" customWidth="1"/>
  </cols>
  <sheetData>
    <row r="1" spans="1:18" ht="18.75" x14ac:dyDescent="0.3">
      <c r="A1" s="36" t="s">
        <v>16</v>
      </c>
    </row>
    <row r="2" spans="1:18" ht="138.75" customHeight="1" x14ac:dyDescent="0.25">
      <c r="A2" s="54" t="s">
        <v>17</v>
      </c>
      <c r="B2" s="54"/>
      <c r="C2" s="54"/>
      <c r="D2" s="54"/>
      <c r="E2" s="54"/>
      <c r="F2" s="54"/>
    </row>
    <row r="7" spans="1:18" x14ac:dyDescent="0.25">
      <c r="C7" s="37"/>
      <c r="D7" s="37"/>
      <c r="E7" s="37"/>
      <c r="F7" s="37"/>
      <c r="G7" s="37"/>
      <c r="H7" s="37"/>
      <c r="I7" s="37"/>
      <c r="J7" s="37"/>
      <c r="K7" s="37"/>
      <c r="L7" s="37"/>
      <c r="M7" s="37"/>
      <c r="N7" s="37"/>
      <c r="O7" s="37"/>
      <c r="P7" s="37"/>
      <c r="Q7" s="37"/>
      <c r="R7" s="37"/>
    </row>
    <row r="8" spans="1:18" x14ac:dyDescent="0.25">
      <c r="C8" s="37"/>
      <c r="D8" s="37"/>
      <c r="E8" s="37"/>
      <c r="F8" s="37"/>
      <c r="G8" s="37"/>
      <c r="H8" s="37"/>
      <c r="I8" s="37"/>
      <c r="J8" s="37"/>
      <c r="K8" s="37"/>
      <c r="L8" s="37"/>
      <c r="M8" s="37"/>
      <c r="N8" s="37"/>
      <c r="O8" s="37"/>
      <c r="P8" s="37"/>
      <c r="Q8" s="37"/>
      <c r="R8" s="37"/>
    </row>
    <row r="9" spans="1:18" x14ac:dyDescent="0.25">
      <c r="C9" s="37"/>
      <c r="D9" s="37"/>
      <c r="E9" s="37"/>
      <c r="F9" s="37"/>
      <c r="G9" s="37"/>
      <c r="H9" s="37"/>
      <c r="I9" s="37"/>
      <c r="J9" s="37"/>
      <c r="K9" s="37"/>
      <c r="L9" s="37"/>
      <c r="M9" s="37"/>
      <c r="N9" s="37"/>
      <c r="O9" s="37"/>
      <c r="P9" s="37"/>
      <c r="Q9" s="37"/>
      <c r="R9" s="37"/>
    </row>
    <row r="10" spans="1:18" x14ac:dyDescent="0.25">
      <c r="C10" s="37"/>
      <c r="D10" s="37"/>
      <c r="E10" s="37"/>
      <c r="F10" s="37"/>
      <c r="G10" s="37"/>
      <c r="H10" s="37"/>
      <c r="I10" s="37"/>
      <c r="J10" s="37"/>
      <c r="K10" s="37"/>
      <c r="L10" s="37"/>
      <c r="M10" s="37"/>
      <c r="N10" s="37"/>
      <c r="O10" s="37"/>
      <c r="P10" s="37"/>
      <c r="Q10" s="37"/>
      <c r="R10" s="37"/>
    </row>
    <row r="11" spans="1:18" x14ac:dyDescent="0.25">
      <c r="C11" s="37"/>
      <c r="D11" s="37"/>
      <c r="E11" s="37"/>
      <c r="F11" s="37"/>
      <c r="G11" s="37"/>
      <c r="H11" s="37"/>
      <c r="I11" s="37"/>
      <c r="J11" s="37"/>
      <c r="K11" s="37"/>
      <c r="L11" s="37"/>
      <c r="M11" s="37"/>
      <c r="N11" s="37"/>
      <c r="O11" s="37"/>
      <c r="P11" s="37"/>
      <c r="Q11" s="37"/>
      <c r="R11" s="37"/>
    </row>
    <row r="12" spans="1:18" x14ac:dyDescent="0.25">
      <c r="C12" s="37"/>
      <c r="D12" s="37"/>
      <c r="E12" s="37"/>
      <c r="F12" s="37"/>
      <c r="G12" s="37"/>
      <c r="H12" s="37"/>
      <c r="I12" s="37"/>
      <c r="J12" s="37"/>
      <c r="K12" s="37"/>
      <c r="L12" s="37"/>
      <c r="M12" s="37"/>
      <c r="N12" s="37"/>
      <c r="O12" s="37"/>
      <c r="P12" s="37"/>
      <c r="Q12" s="37"/>
      <c r="R12" s="37"/>
    </row>
    <row r="13" spans="1:18" x14ac:dyDescent="0.25">
      <c r="C13" s="37"/>
      <c r="D13" s="37"/>
      <c r="E13" s="37"/>
      <c r="F13" s="37"/>
      <c r="G13" s="37"/>
      <c r="H13" s="37"/>
      <c r="I13" s="37"/>
      <c r="J13" s="37"/>
      <c r="K13" s="37"/>
      <c r="L13" s="37"/>
      <c r="M13" s="37"/>
      <c r="N13" s="37"/>
      <c r="O13" s="37"/>
      <c r="P13" s="37"/>
      <c r="Q13" s="37"/>
      <c r="R13" s="37"/>
    </row>
    <row r="14" spans="1:18" x14ac:dyDescent="0.25">
      <c r="C14" s="37"/>
      <c r="D14" s="37"/>
      <c r="E14" s="37"/>
      <c r="F14" s="37"/>
      <c r="G14" s="37"/>
      <c r="H14" s="37"/>
      <c r="I14" s="37"/>
      <c r="J14" s="37"/>
      <c r="K14" s="37"/>
      <c r="L14" s="37"/>
      <c r="M14" s="37"/>
      <c r="N14" s="37"/>
      <c r="O14" s="37"/>
      <c r="P14" s="37"/>
      <c r="Q14" s="37"/>
      <c r="R14" s="37"/>
    </row>
    <row r="15" spans="1:18" x14ac:dyDescent="0.25">
      <c r="C15" s="37"/>
      <c r="D15" s="37"/>
      <c r="E15" s="37"/>
      <c r="F15" s="37"/>
      <c r="G15" s="37"/>
      <c r="H15" s="37"/>
      <c r="I15" s="37"/>
      <c r="J15" s="37"/>
      <c r="K15" s="37"/>
      <c r="L15" s="37"/>
      <c r="M15" s="37"/>
      <c r="N15" s="37"/>
      <c r="O15" s="37"/>
      <c r="P15" s="37"/>
      <c r="Q15" s="37"/>
      <c r="R15" s="37"/>
    </row>
    <row r="16" spans="1:18" x14ac:dyDescent="0.25">
      <c r="C16" s="37"/>
      <c r="D16" s="37"/>
      <c r="E16" s="37"/>
      <c r="F16" s="37"/>
      <c r="G16" s="37"/>
      <c r="H16" s="37"/>
      <c r="I16" s="37"/>
      <c r="J16" s="37"/>
      <c r="K16" s="37"/>
      <c r="L16" s="37"/>
      <c r="M16" s="37"/>
      <c r="N16" s="37"/>
      <c r="O16" s="37"/>
      <c r="P16" s="37"/>
      <c r="Q16" s="37"/>
      <c r="R16" s="37"/>
    </row>
    <row r="17" spans="3:18" x14ac:dyDescent="0.25">
      <c r="C17" s="37"/>
      <c r="D17" s="37"/>
      <c r="E17" s="37"/>
      <c r="F17" s="37"/>
      <c r="G17" s="37"/>
      <c r="H17" s="37"/>
      <c r="I17" s="37"/>
      <c r="J17" s="37"/>
      <c r="K17" s="37"/>
      <c r="L17" s="37"/>
      <c r="M17" s="37"/>
      <c r="N17" s="37"/>
      <c r="O17" s="37"/>
      <c r="P17" s="37"/>
      <c r="Q17" s="37"/>
      <c r="R17" s="37"/>
    </row>
    <row r="18" spans="3:18" x14ac:dyDescent="0.25">
      <c r="C18" s="37"/>
      <c r="D18" s="37"/>
      <c r="E18" s="37"/>
      <c r="F18" s="37"/>
      <c r="G18" s="37"/>
      <c r="H18" s="37"/>
      <c r="I18" s="37"/>
      <c r="J18" s="37"/>
      <c r="K18" s="37"/>
      <c r="L18" s="37"/>
      <c r="M18" s="37"/>
      <c r="N18" s="37"/>
      <c r="O18" s="37"/>
      <c r="P18" s="37"/>
      <c r="Q18" s="37"/>
      <c r="R18" s="37"/>
    </row>
    <row r="19" spans="3:18" x14ac:dyDescent="0.25">
      <c r="C19" s="37"/>
      <c r="D19" s="37"/>
      <c r="E19" s="37"/>
      <c r="F19" s="37"/>
      <c r="G19" s="37"/>
      <c r="H19" s="37"/>
      <c r="I19" s="37"/>
      <c r="J19" s="37"/>
      <c r="K19" s="37"/>
      <c r="L19" s="37"/>
      <c r="M19" s="37"/>
      <c r="N19" s="37"/>
      <c r="O19" s="37"/>
      <c r="P19" s="37"/>
      <c r="Q19" s="37"/>
      <c r="R19" s="37"/>
    </row>
    <row r="20" spans="3:18" x14ac:dyDescent="0.25">
      <c r="C20" s="37"/>
      <c r="D20" s="37"/>
      <c r="E20" s="37"/>
      <c r="F20" s="37"/>
      <c r="G20" s="37"/>
      <c r="H20" s="37"/>
      <c r="I20" s="37"/>
      <c r="J20" s="37"/>
      <c r="K20" s="37"/>
      <c r="L20" s="37"/>
      <c r="M20" s="37"/>
      <c r="N20" s="37"/>
      <c r="O20" s="37"/>
      <c r="P20" s="37"/>
      <c r="Q20" s="37"/>
      <c r="R20" s="37"/>
    </row>
    <row r="21" spans="3:18" x14ac:dyDescent="0.25">
      <c r="C21" s="37"/>
      <c r="D21" s="37"/>
      <c r="E21" s="37"/>
      <c r="F21" s="37"/>
      <c r="G21" s="37"/>
      <c r="H21" s="37"/>
      <c r="I21" s="37"/>
      <c r="J21" s="37"/>
      <c r="K21" s="37"/>
      <c r="L21" s="37"/>
      <c r="M21" s="37"/>
      <c r="N21" s="37"/>
      <c r="O21" s="37"/>
      <c r="P21" s="37"/>
      <c r="Q21" s="37"/>
      <c r="R21" s="37"/>
    </row>
    <row r="22" spans="3:18" x14ac:dyDescent="0.25">
      <c r="C22" s="37"/>
      <c r="D22" s="37"/>
      <c r="E22" s="37"/>
      <c r="F22" s="37"/>
      <c r="G22" s="37"/>
      <c r="H22" s="37"/>
      <c r="I22" s="37"/>
      <c r="J22" s="37"/>
      <c r="K22" s="37"/>
      <c r="L22" s="37"/>
      <c r="M22" s="37"/>
      <c r="N22" s="37"/>
      <c r="O22" s="37"/>
      <c r="P22" s="37"/>
      <c r="Q22" s="37"/>
      <c r="R22" s="37"/>
    </row>
    <row r="23" spans="3:18" x14ac:dyDescent="0.25">
      <c r="C23" s="37"/>
      <c r="D23" s="37"/>
      <c r="E23" s="37"/>
      <c r="F23" s="37"/>
      <c r="G23" s="37"/>
      <c r="H23" s="37"/>
      <c r="I23" s="37"/>
      <c r="J23" s="37"/>
      <c r="K23" s="37"/>
      <c r="L23" s="37"/>
      <c r="M23" s="37"/>
      <c r="N23" s="37"/>
      <c r="O23" s="37"/>
      <c r="P23" s="37"/>
      <c r="Q23" s="37"/>
      <c r="R23" s="37"/>
    </row>
    <row r="24" spans="3:18" x14ac:dyDescent="0.25">
      <c r="C24" s="37"/>
      <c r="D24" s="37"/>
      <c r="E24" s="37"/>
      <c r="F24" s="37"/>
      <c r="G24" s="37"/>
      <c r="H24" s="37"/>
      <c r="I24" s="37"/>
      <c r="J24" s="37"/>
      <c r="K24" s="37"/>
      <c r="L24" s="37"/>
      <c r="M24" s="37"/>
      <c r="N24" s="37"/>
      <c r="O24" s="37"/>
      <c r="P24" s="37"/>
      <c r="Q24" s="37"/>
      <c r="R24" s="37"/>
    </row>
    <row r="25" spans="3:18" x14ac:dyDescent="0.25">
      <c r="C25" s="37"/>
      <c r="D25" s="37"/>
      <c r="E25" s="37"/>
      <c r="F25" s="37"/>
      <c r="G25" s="37"/>
      <c r="H25" s="37"/>
      <c r="I25" s="37"/>
      <c r="J25" s="37"/>
      <c r="K25" s="37"/>
      <c r="L25" s="37"/>
      <c r="M25" s="37"/>
      <c r="N25" s="37"/>
      <c r="O25" s="37"/>
      <c r="P25" s="37"/>
      <c r="Q25" s="37"/>
      <c r="R25" s="37"/>
    </row>
    <row r="26" spans="3:18" x14ac:dyDescent="0.25">
      <c r="C26" s="37"/>
      <c r="D26" s="37"/>
      <c r="E26" s="37"/>
      <c r="F26" s="37"/>
      <c r="G26" s="37"/>
      <c r="H26" s="37"/>
      <c r="I26" s="37"/>
      <c r="J26" s="37"/>
      <c r="K26" s="37"/>
      <c r="L26" s="37"/>
      <c r="M26" s="37"/>
      <c r="N26" s="37"/>
      <c r="O26" s="37"/>
      <c r="P26" s="37"/>
      <c r="Q26" s="37"/>
      <c r="R26" s="37"/>
    </row>
    <row r="27" spans="3:18" x14ac:dyDescent="0.25">
      <c r="C27" s="37"/>
      <c r="D27" s="37"/>
      <c r="E27" s="37"/>
      <c r="F27" s="37"/>
      <c r="G27" s="37"/>
      <c r="H27" s="37"/>
      <c r="I27" s="37"/>
      <c r="J27" s="37"/>
      <c r="K27" s="37"/>
      <c r="L27" s="37"/>
      <c r="M27" s="37"/>
      <c r="N27" s="37"/>
      <c r="O27" s="37"/>
      <c r="P27" s="37"/>
      <c r="Q27" s="37"/>
      <c r="R27" s="37"/>
    </row>
    <row r="28" spans="3:18" x14ac:dyDescent="0.25">
      <c r="C28" s="37"/>
      <c r="D28" s="37"/>
      <c r="E28" s="37"/>
      <c r="F28" s="37"/>
      <c r="G28" s="37"/>
      <c r="H28" s="37"/>
      <c r="I28" s="37"/>
      <c r="J28" s="37"/>
      <c r="K28" s="37"/>
      <c r="L28" s="37"/>
      <c r="M28" s="37"/>
      <c r="N28" s="37"/>
      <c r="O28" s="37"/>
      <c r="P28" s="37"/>
      <c r="Q28" s="37"/>
      <c r="R28" s="37"/>
    </row>
    <row r="29" spans="3:18" x14ac:dyDescent="0.25">
      <c r="C29" s="37"/>
      <c r="D29" s="37"/>
      <c r="E29" s="37"/>
      <c r="F29" s="37"/>
      <c r="G29" s="37"/>
      <c r="H29" s="37"/>
      <c r="I29" s="37"/>
      <c r="J29" s="37"/>
      <c r="K29" s="37"/>
      <c r="L29" s="37"/>
      <c r="M29" s="37"/>
      <c r="N29" s="37"/>
      <c r="O29" s="37"/>
      <c r="P29" s="37"/>
      <c r="Q29" s="37"/>
      <c r="R29" s="37"/>
    </row>
    <row r="30" spans="3:18" x14ac:dyDescent="0.25">
      <c r="C30" s="37"/>
      <c r="D30" s="37"/>
      <c r="E30" s="37"/>
      <c r="F30" s="37"/>
      <c r="G30" s="37"/>
      <c r="H30" s="37"/>
      <c r="I30" s="37"/>
      <c r="J30" s="37"/>
      <c r="K30" s="37"/>
      <c r="L30" s="37"/>
      <c r="M30" s="37"/>
      <c r="N30" s="37"/>
      <c r="O30" s="37"/>
      <c r="P30" s="37"/>
      <c r="Q30" s="37"/>
      <c r="R30" s="37"/>
    </row>
    <row r="31" spans="3:18" x14ac:dyDescent="0.25">
      <c r="C31" s="37"/>
      <c r="D31" s="37"/>
      <c r="E31" s="37"/>
      <c r="F31" s="37"/>
      <c r="G31" s="37"/>
      <c r="H31" s="37"/>
      <c r="I31" s="37"/>
      <c r="J31" s="37"/>
      <c r="K31" s="37"/>
      <c r="L31" s="37"/>
      <c r="M31" s="37"/>
      <c r="N31" s="37"/>
      <c r="O31" s="37"/>
      <c r="P31" s="37"/>
      <c r="Q31" s="37"/>
      <c r="R31" s="37"/>
    </row>
    <row r="32" spans="3:18" x14ac:dyDescent="0.25">
      <c r="C32" s="37"/>
      <c r="D32" s="37"/>
      <c r="E32" s="37"/>
      <c r="F32" s="37"/>
      <c r="G32" s="37"/>
      <c r="H32" s="37"/>
      <c r="I32" s="37"/>
      <c r="J32" s="37"/>
      <c r="K32" s="37"/>
      <c r="L32" s="37"/>
      <c r="M32" s="37"/>
      <c r="N32" s="37"/>
      <c r="O32" s="37"/>
      <c r="P32" s="37"/>
      <c r="Q32" s="37"/>
      <c r="R32" s="37"/>
    </row>
    <row r="33" spans="3:21" x14ac:dyDescent="0.25">
      <c r="C33" s="37"/>
      <c r="D33" s="37"/>
      <c r="E33" s="37"/>
      <c r="F33" s="37"/>
      <c r="G33" s="37"/>
      <c r="H33" s="37"/>
      <c r="I33" s="37"/>
      <c r="J33" s="37"/>
      <c r="K33" s="37"/>
      <c r="L33" s="37"/>
      <c r="M33" s="37"/>
      <c r="N33" s="37"/>
      <c r="O33" s="37"/>
      <c r="P33" s="37"/>
      <c r="Q33" s="37"/>
      <c r="R33" s="37"/>
    </row>
    <row r="34" spans="3:21" x14ac:dyDescent="0.25">
      <c r="C34" s="37"/>
      <c r="D34" s="37"/>
      <c r="E34" s="37"/>
      <c r="F34" s="37"/>
      <c r="G34" s="37"/>
      <c r="H34" s="37"/>
      <c r="I34" s="37"/>
      <c r="J34" s="37"/>
      <c r="K34" s="37"/>
      <c r="L34" s="37"/>
      <c r="M34" s="37"/>
      <c r="N34" s="37"/>
      <c r="O34" s="37"/>
      <c r="P34" s="37"/>
      <c r="Q34" s="37"/>
      <c r="R34" s="37"/>
    </row>
    <row r="35" spans="3:21" x14ac:dyDescent="0.25">
      <c r="C35" s="37"/>
      <c r="D35" s="37"/>
      <c r="E35" s="37"/>
      <c r="F35" s="37"/>
      <c r="G35" s="37"/>
      <c r="H35" s="37"/>
      <c r="I35" s="37"/>
      <c r="J35" s="37"/>
      <c r="K35" s="37"/>
      <c r="L35" s="37"/>
      <c r="M35" s="37"/>
      <c r="N35" s="37"/>
      <c r="O35" s="37"/>
      <c r="P35" s="37"/>
      <c r="Q35" s="37"/>
      <c r="R35" s="37"/>
    </row>
    <row r="36" spans="3:21" x14ac:dyDescent="0.25">
      <c r="C36" s="37"/>
      <c r="D36" s="37"/>
      <c r="E36" s="37"/>
      <c r="F36" s="37"/>
      <c r="G36" s="37"/>
      <c r="H36" s="37"/>
      <c r="I36" s="37"/>
      <c r="J36" s="37"/>
      <c r="K36" s="37"/>
      <c r="L36" s="37"/>
      <c r="M36" s="37"/>
      <c r="N36" s="37"/>
      <c r="O36" s="37"/>
      <c r="P36" s="37"/>
      <c r="Q36" s="37"/>
      <c r="R36" s="37"/>
    </row>
    <row r="37" spans="3:21" x14ac:dyDescent="0.25">
      <c r="C37" s="37"/>
      <c r="D37" s="37"/>
      <c r="E37" s="37"/>
      <c r="F37" s="37"/>
      <c r="G37" s="37"/>
      <c r="H37" s="37"/>
      <c r="I37" s="37"/>
      <c r="J37" s="37"/>
      <c r="K37" s="37"/>
      <c r="L37" s="37"/>
      <c r="M37" s="37"/>
      <c r="N37" s="37"/>
      <c r="O37" s="37"/>
      <c r="P37" s="37"/>
      <c r="Q37" s="37"/>
      <c r="R37" s="37"/>
    </row>
    <row r="38" spans="3:21" x14ac:dyDescent="0.25">
      <c r="C38" s="37"/>
      <c r="D38" s="37"/>
      <c r="E38" s="37"/>
      <c r="F38" s="37"/>
      <c r="G38" s="37"/>
      <c r="H38" s="37"/>
      <c r="I38" s="37"/>
      <c r="J38" s="37"/>
      <c r="K38" s="37"/>
      <c r="L38" s="37"/>
      <c r="M38" s="37"/>
      <c r="N38" s="37"/>
      <c r="O38" s="37"/>
      <c r="P38" s="37"/>
      <c r="Q38" s="37"/>
      <c r="R38" s="37"/>
      <c r="U38" s="49"/>
    </row>
    <row r="39" spans="3:21" x14ac:dyDescent="0.25">
      <c r="C39" s="37"/>
      <c r="D39" s="37"/>
      <c r="E39" s="37"/>
      <c r="F39" s="37"/>
      <c r="G39" s="37"/>
      <c r="H39" s="37"/>
      <c r="I39" s="37"/>
      <c r="J39" s="37"/>
      <c r="K39" s="37"/>
      <c r="L39" s="37"/>
      <c r="M39" s="37"/>
      <c r="N39" s="37"/>
      <c r="O39" s="37"/>
      <c r="P39" s="37"/>
      <c r="Q39" s="37"/>
      <c r="R39" s="37"/>
      <c r="U39" s="49"/>
    </row>
    <row r="40" spans="3:21" x14ac:dyDescent="0.25">
      <c r="C40" s="37"/>
      <c r="D40" s="37"/>
      <c r="E40" s="37"/>
      <c r="F40" s="37"/>
      <c r="G40" s="37"/>
      <c r="H40" s="37"/>
      <c r="I40" s="37"/>
      <c r="J40" s="37"/>
      <c r="K40" s="37"/>
      <c r="L40" s="37"/>
      <c r="M40" s="37"/>
      <c r="N40" s="37"/>
      <c r="O40" s="37"/>
      <c r="P40" s="37"/>
      <c r="Q40" s="37"/>
      <c r="R40" s="37"/>
      <c r="U40" s="49"/>
    </row>
    <row r="41" spans="3:21" x14ac:dyDescent="0.25">
      <c r="C41" s="37"/>
      <c r="D41" s="37"/>
      <c r="E41" s="37"/>
      <c r="F41" s="37"/>
      <c r="G41" s="37"/>
      <c r="H41" s="37"/>
      <c r="I41" s="37"/>
      <c r="J41" s="37"/>
      <c r="K41" s="37"/>
      <c r="L41" s="37"/>
      <c r="M41" s="37"/>
      <c r="N41" s="37"/>
      <c r="O41" s="37"/>
      <c r="P41" s="37"/>
      <c r="Q41" s="37"/>
      <c r="R41" s="37"/>
    </row>
    <row r="42" spans="3:21" x14ac:dyDescent="0.25">
      <c r="C42" s="37"/>
      <c r="D42" s="37"/>
      <c r="E42" s="37"/>
      <c r="F42" s="37"/>
      <c r="G42" s="37"/>
      <c r="H42" s="37"/>
      <c r="I42" s="37"/>
      <c r="J42" s="37"/>
      <c r="K42" s="37"/>
      <c r="L42" s="37"/>
      <c r="M42" s="37"/>
      <c r="N42" s="37"/>
      <c r="O42" s="37"/>
      <c r="P42" s="37"/>
      <c r="Q42" s="37"/>
      <c r="R42" s="37"/>
    </row>
    <row r="43" spans="3:21" x14ac:dyDescent="0.25">
      <c r="C43" s="37"/>
      <c r="D43" s="37"/>
      <c r="E43" s="37"/>
      <c r="F43" s="37"/>
      <c r="G43" s="37"/>
      <c r="H43" s="37"/>
      <c r="I43" s="37"/>
      <c r="J43" s="37"/>
      <c r="K43" s="37"/>
      <c r="L43" s="37"/>
      <c r="M43" s="37"/>
      <c r="N43" s="37"/>
      <c r="O43" s="37"/>
      <c r="P43" s="37"/>
      <c r="Q43" s="37"/>
      <c r="R43" s="37"/>
    </row>
    <row r="44" spans="3:21" x14ac:dyDescent="0.25">
      <c r="C44" s="37"/>
      <c r="D44" s="37"/>
      <c r="E44" s="37"/>
      <c r="F44" s="37"/>
      <c r="G44" s="37"/>
      <c r="H44" s="37"/>
      <c r="I44" s="37"/>
      <c r="J44" s="37"/>
      <c r="K44" s="37"/>
      <c r="L44" s="37"/>
      <c r="M44" s="37"/>
      <c r="N44" s="37"/>
      <c r="O44" s="37"/>
      <c r="P44" s="37"/>
      <c r="Q44" s="37"/>
      <c r="R44" s="37"/>
    </row>
    <row r="45" spans="3:21" x14ac:dyDescent="0.25">
      <c r="C45" s="37"/>
      <c r="D45" s="37"/>
      <c r="E45" s="37"/>
      <c r="F45" s="37"/>
      <c r="G45" s="37"/>
      <c r="H45" s="37"/>
      <c r="I45" s="37"/>
      <c r="J45" s="37"/>
      <c r="K45" s="37"/>
      <c r="L45" s="37"/>
      <c r="M45" s="37"/>
      <c r="N45" s="37"/>
      <c r="O45" s="37"/>
      <c r="P45" s="37"/>
      <c r="Q45" s="37"/>
      <c r="R45" s="37"/>
    </row>
    <row r="46" spans="3:21" x14ac:dyDescent="0.25">
      <c r="C46" s="37"/>
      <c r="D46" s="37"/>
      <c r="E46" s="37"/>
      <c r="F46" s="37"/>
      <c r="G46" s="37"/>
      <c r="H46" s="37"/>
      <c r="I46" s="37"/>
      <c r="J46" s="37"/>
      <c r="K46" s="37"/>
      <c r="L46" s="37"/>
      <c r="M46" s="37"/>
      <c r="N46" s="37"/>
      <c r="O46" s="37"/>
      <c r="P46" s="37"/>
      <c r="Q46" s="37"/>
      <c r="R46" s="37"/>
    </row>
    <row r="47" spans="3:21" x14ac:dyDescent="0.25">
      <c r="C47" s="37"/>
      <c r="D47" s="37"/>
      <c r="E47" s="37"/>
      <c r="F47" s="37"/>
      <c r="G47" s="37"/>
      <c r="H47" s="37"/>
      <c r="I47" s="37"/>
      <c r="J47" s="37"/>
      <c r="K47" s="37"/>
      <c r="L47" s="37"/>
      <c r="M47" s="37"/>
      <c r="N47" s="37"/>
      <c r="O47" s="37"/>
      <c r="P47" s="37"/>
      <c r="Q47" s="37"/>
      <c r="R47" s="37"/>
    </row>
    <row r="48" spans="3:21" x14ac:dyDescent="0.25">
      <c r="C48" s="37"/>
      <c r="D48" s="37"/>
      <c r="E48" s="37"/>
      <c r="F48" s="37"/>
      <c r="G48" s="37"/>
      <c r="H48" s="37"/>
      <c r="I48" s="37"/>
      <c r="J48" s="37"/>
      <c r="K48" s="37"/>
      <c r="L48" s="37"/>
      <c r="M48" s="37"/>
      <c r="N48" s="37"/>
      <c r="O48" s="37"/>
      <c r="P48" s="37"/>
      <c r="Q48" s="37"/>
      <c r="R48" s="37"/>
    </row>
    <row r="49" spans="3:18" x14ac:dyDescent="0.25">
      <c r="C49" s="37"/>
      <c r="D49" s="37"/>
      <c r="E49" s="37"/>
      <c r="F49" s="37"/>
      <c r="G49" s="37"/>
      <c r="H49" s="37"/>
      <c r="I49" s="37"/>
      <c r="J49" s="37"/>
      <c r="K49" s="37"/>
      <c r="L49" s="37"/>
      <c r="M49" s="37"/>
      <c r="N49" s="37"/>
      <c r="O49" s="37"/>
      <c r="P49" s="37"/>
      <c r="Q49" s="37"/>
      <c r="R49" s="37"/>
    </row>
    <row r="50" spans="3:18" x14ac:dyDescent="0.25">
      <c r="C50" s="37"/>
      <c r="D50" s="37"/>
      <c r="E50" s="37"/>
      <c r="F50" s="37"/>
      <c r="G50" s="37"/>
      <c r="H50" s="37"/>
      <c r="I50" s="37"/>
      <c r="J50" s="37"/>
      <c r="K50" s="37"/>
      <c r="L50" s="37"/>
      <c r="M50" s="37"/>
      <c r="N50" s="37"/>
      <c r="O50" s="37"/>
      <c r="P50" s="37"/>
      <c r="Q50" s="37"/>
      <c r="R50" s="37"/>
    </row>
    <row r="51" spans="3:18" x14ac:dyDescent="0.25">
      <c r="C51" s="37"/>
      <c r="D51" s="37"/>
      <c r="E51" s="37"/>
      <c r="F51" s="37"/>
      <c r="G51" s="37"/>
      <c r="H51" s="37"/>
      <c r="I51" s="37"/>
      <c r="J51" s="37"/>
      <c r="K51" s="37"/>
      <c r="L51" s="37"/>
      <c r="M51" s="37"/>
      <c r="N51" s="37"/>
      <c r="O51" s="37"/>
      <c r="P51" s="37"/>
      <c r="Q51" s="37"/>
      <c r="R51" s="37"/>
    </row>
    <row r="52" spans="3:18" x14ac:dyDescent="0.25">
      <c r="C52" s="37"/>
      <c r="D52" s="37"/>
      <c r="E52" s="37"/>
      <c r="F52" s="37"/>
      <c r="G52" s="37"/>
      <c r="H52" s="37"/>
      <c r="I52" s="37"/>
      <c r="J52" s="37"/>
      <c r="K52" s="37"/>
      <c r="L52" s="37"/>
      <c r="M52" s="37"/>
      <c r="N52" s="37"/>
      <c r="O52" s="37"/>
      <c r="P52" s="37"/>
      <c r="Q52" s="37"/>
      <c r="R52" s="37"/>
    </row>
    <row r="53" spans="3:18" x14ac:dyDescent="0.25">
      <c r="C53" s="37"/>
      <c r="D53" s="37"/>
      <c r="E53" s="37"/>
      <c r="F53" s="37"/>
      <c r="G53" s="37"/>
      <c r="H53" s="37"/>
      <c r="I53" s="37"/>
      <c r="J53" s="37"/>
      <c r="K53" s="37"/>
      <c r="L53" s="37"/>
      <c r="M53" s="37"/>
      <c r="N53" s="37"/>
      <c r="O53" s="37"/>
      <c r="P53" s="37"/>
      <c r="Q53" s="37"/>
      <c r="R53" s="37"/>
    </row>
    <row r="54" spans="3:18" x14ac:dyDescent="0.25">
      <c r="C54" s="37"/>
      <c r="D54" s="37"/>
      <c r="E54" s="37"/>
      <c r="F54" s="37"/>
      <c r="G54" s="37"/>
      <c r="H54" s="37"/>
      <c r="I54" s="37"/>
      <c r="J54" s="37"/>
      <c r="K54" s="37"/>
      <c r="L54" s="37"/>
      <c r="M54" s="37"/>
      <c r="N54" s="37"/>
      <c r="O54" s="37"/>
      <c r="P54" s="37"/>
      <c r="Q54" s="37"/>
      <c r="R54" s="37"/>
    </row>
    <row r="55" spans="3:18" x14ac:dyDescent="0.25">
      <c r="C55" s="37"/>
      <c r="D55" s="37"/>
      <c r="E55" s="37"/>
      <c r="F55" s="37"/>
      <c r="G55" s="37"/>
      <c r="H55" s="37"/>
      <c r="I55" s="37"/>
      <c r="J55" s="37"/>
      <c r="K55" s="37"/>
      <c r="L55" s="37"/>
      <c r="M55" s="37"/>
      <c r="N55" s="37"/>
      <c r="O55" s="37"/>
      <c r="P55" s="37"/>
      <c r="Q55" s="37"/>
      <c r="R55" s="37"/>
    </row>
    <row r="56" spans="3:18" x14ac:dyDescent="0.25">
      <c r="C56" s="37"/>
      <c r="D56" s="37"/>
      <c r="E56" s="37"/>
      <c r="F56" s="37"/>
      <c r="G56" s="37"/>
      <c r="H56" s="37"/>
      <c r="I56" s="37"/>
      <c r="J56" s="37"/>
      <c r="K56" s="37"/>
      <c r="L56" s="37"/>
      <c r="M56" s="37"/>
      <c r="N56" s="37"/>
      <c r="O56" s="37"/>
      <c r="P56" s="37"/>
      <c r="Q56" s="37"/>
      <c r="R56" s="37"/>
    </row>
    <row r="57" spans="3:18" x14ac:dyDescent="0.25">
      <c r="C57" s="37"/>
      <c r="D57" s="37"/>
      <c r="E57" s="37"/>
      <c r="F57" s="37"/>
      <c r="G57" s="37"/>
      <c r="H57" s="37"/>
      <c r="I57" s="37"/>
      <c r="J57" s="37"/>
      <c r="K57" s="37"/>
      <c r="L57" s="37"/>
      <c r="M57" s="37"/>
      <c r="N57" s="37"/>
      <c r="O57" s="37"/>
      <c r="P57" s="37"/>
      <c r="Q57" s="37"/>
      <c r="R57" s="37"/>
    </row>
    <row r="58" spans="3:18" x14ac:dyDescent="0.25">
      <c r="C58" s="37"/>
      <c r="D58" s="37"/>
      <c r="E58" s="37"/>
      <c r="F58" s="37"/>
      <c r="G58" s="37"/>
      <c r="H58" s="37"/>
      <c r="I58" s="37"/>
      <c r="J58" s="37"/>
      <c r="K58" s="37"/>
      <c r="L58" s="37"/>
      <c r="M58" s="37"/>
      <c r="N58" s="37"/>
      <c r="O58" s="37"/>
      <c r="P58" s="37"/>
      <c r="Q58" s="37"/>
      <c r="R58" s="37"/>
    </row>
  </sheetData>
  <mergeCells count="1">
    <mergeCell ref="A2:F2"/>
  </mergeCells>
  <pageMargins left="1" right="1" top="1" bottom="1" header="0.5" footer="0.5"/>
  <pageSetup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 2020-21</vt:lpstr>
      <vt:lpstr>Footnotes</vt:lpstr>
      <vt:lpstr>'FY 2020-21'!Print_Area</vt:lpstr>
      <vt:lpstr>'FY 2020-21'!Print_Titles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DeSantis, Angela (PGCB)</cp:lastModifiedBy>
  <cp:lastPrinted>2020-11-16T13:51:50Z</cp:lastPrinted>
  <dcterms:created xsi:type="dcterms:W3CDTF">2019-08-13T13:02:58Z</dcterms:created>
  <dcterms:modified xsi:type="dcterms:W3CDTF">2021-07-15T17:22:47Z</dcterms:modified>
</cp:coreProperties>
</file>