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cgarvey\Desktop\"/>
    </mc:Choice>
  </mc:AlternateContent>
  <xr:revisionPtr revIDLastSave="0" documentId="13_ncr:1_{888213BB-B158-4D87-B030-CB5B21C7A049}" xr6:coauthVersionLast="45" xr6:coauthVersionMax="45" xr10:uidLastSave="{00000000-0000-0000-0000-000000000000}"/>
  <bookViews>
    <workbookView xWindow="49170" yWindow="-120" windowWidth="29040" windowHeight="15840" firstSheet="33" activeTab="33" xr2:uid="{00000000-000D-0000-FFFF-FFFF00000000}"/>
  </bookViews>
  <sheets>
    <sheet name="Weekly" sheetId="1" state="hidden" r:id="rId1"/>
    <sheet name="Nov 6" sheetId="7" state="hidden" r:id="rId2"/>
    <sheet name="Nov 13" sheetId="2" state="hidden" r:id="rId3"/>
    <sheet name="Nov 20" sheetId="4" state="hidden" r:id="rId4"/>
    <sheet name="Nov 27" sheetId="5" state="hidden" r:id="rId5"/>
    <sheet name="Dec 4" sheetId="6" state="hidden" r:id="rId6"/>
    <sheet name="Dec 11" sheetId="8" state="hidden" r:id="rId7"/>
    <sheet name="Dec 18" sheetId="9" state="hidden" r:id="rId8"/>
    <sheet name="Dec 25" sheetId="10" state="hidden" r:id="rId9"/>
    <sheet name="Jan 1" sheetId="11" state="hidden" r:id="rId10"/>
    <sheet name="Jan 8" sheetId="12" state="hidden" r:id="rId11"/>
    <sheet name="Jan 15" sheetId="13" state="hidden" r:id="rId12"/>
    <sheet name="Jan22" sheetId="14" state="hidden" r:id="rId13"/>
    <sheet name="Jan 29" sheetId="15" state="hidden" r:id="rId14"/>
    <sheet name="Feb 5" sheetId="16" state="hidden" r:id="rId15"/>
    <sheet name="Feb 12" sheetId="17" state="hidden" r:id="rId16"/>
    <sheet name="Feb 19" sheetId="18" state="hidden" r:id="rId17"/>
    <sheet name="Feb 26" sheetId="19" state="hidden" r:id="rId18"/>
    <sheet name="Mar 5" sheetId="20" state="hidden" r:id="rId19"/>
    <sheet name="Mar 12" sheetId="21" state="hidden" r:id="rId20"/>
    <sheet name="Mar 19" sheetId="22" state="hidden" r:id="rId21"/>
    <sheet name="Mar 26" sheetId="23" state="hidden" r:id="rId22"/>
    <sheet name="April 2" sheetId="24" state="hidden" r:id="rId23"/>
    <sheet name="April 9" sheetId="25" state="hidden" r:id="rId24"/>
    <sheet name="April 16" sheetId="26" state="hidden" r:id="rId25"/>
    <sheet name="April 23" sheetId="28" state="hidden" r:id="rId26"/>
    <sheet name="April 30" sheetId="29" state="hidden" r:id="rId27"/>
    <sheet name="May 7" sheetId="30" state="hidden" r:id="rId28"/>
    <sheet name="May 14" sheetId="31" state="hidden" r:id="rId29"/>
    <sheet name="June 25" sheetId="37" state="hidden" r:id="rId30"/>
    <sheet name="June 18" sheetId="36" state="hidden" r:id="rId31"/>
    <sheet name="July 2" sheetId="38" state="hidden" r:id="rId32"/>
    <sheet name="July 23" sheetId="41" state="hidden" r:id="rId33"/>
    <sheet name="FY 19-20" sheetId="45" r:id="rId34"/>
    <sheet name="Footnotes" sheetId="46" r:id="rId35"/>
    <sheet name="July 30" sheetId="42" state="hidden" r:id="rId36"/>
    <sheet name="July 16" sheetId="40" state="hidden" r:id="rId37"/>
    <sheet name="July 9" sheetId="39" state="hidden" r:id="rId38"/>
    <sheet name="June 11" sheetId="35" state="hidden" r:id="rId39"/>
    <sheet name="June 4" sheetId="34" state="hidden" r:id="rId40"/>
    <sheet name="May 28" sheetId="33" state="hidden" r:id="rId41"/>
    <sheet name="May 21" sheetId="32" state="hidden" r:id="rId42"/>
    <sheet name="Annual" sheetId="3" state="hidden" r:id="rId43"/>
    <sheet name="ESRI_MAPINFO_SHEET" sheetId="47" state="veryHidden" r:id="rId44"/>
  </sheets>
  <definedNames>
    <definedName name="_xlnm.Print_Area" localSheetId="16">'Feb 19'!$A$7:$F$61</definedName>
    <definedName name="_xlnm.Print_Area" localSheetId="34">Footnotes!$A$1:$F$9</definedName>
    <definedName name="_xlnm.Print_Area" localSheetId="39">'June 4'!$A$7:$F$72</definedName>
    <definedName name="_xlnm.Print_Area" localSheetId="19">'Mar 12'!$A$7:$F$61</definedName>
    <definedName name="_xlnm.Print_Titles" localSheetId="16">'Feb 19'!$1:$6</definedName>
    <definedName name="_xlnm.Print_Titles" localSheetId="33">'FY 19-20'!$A:$A,'FY 19-20'!$1:$4</definedName>
    <definedName name="_xlnm.Print_Titles" localSheetId="39">'June 4'!$1:$5</definedName>
    <definedName name="_xlnm.Print_Titles" localSheetId="19">'Mar 12'!$1:$6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38" i="46" l="1"/>
  <c r="AB137" i="46"/>
  <c r="AB136" i="46"/>
  <c r="AB135" i="46"/>
  <c r="AB134" i="46"/>
  <c r="AB133" i="46"/>
  <c r="AB129" i="46"/>
  <c r="AB128" i="46"/>
  <c r="AB127" i="46"/>
  <c r="AB126" i="46"/>
  <c r="AB125" i="46"/>
  <c r="AB124" i="46"/>
  <c r="AB120" i="46"/>
  <c r="AB119" i="46"/>
  <c r="AB118" i="46"/>
  <c r="AB117" i="46"/>
  <c r="AB116" i="46"/>
  <c r="AB115" i="46"/>
  <c r="AB111" i="46"/>
  <c r="AB110" i="46"/>
  <c r="AB109" i="46"/>
  <c r="AB108" i="46"/>
  <c r="AB107" i="46"/>
  <c r="AB106" i="46"/>
  <c r="AB102" i="46"/>
  <c r="AB101" i="46"/>
  <c r="AB100" i="46"/>
  <c r="AB99" i="46"/>
  <c r="AB98" i="46"/>
  <c r="AB97" i="46"/>
  <c r="AB93" i="46"/>
  <c r="AB92" i="46"/>
  <c r="AB91" i="46"/>
  <c r="AB90" i="46"/>
  <c r="AB89" i="46"/>
  <c r="AB88" i="46"/>
  <c r="AB84" i="46"/>
  <c r="AB83" i="46"/>
  <c r="AB82" i="46"/>
  <c r="AB81" i="46"/>
  <c r="AB80" i="46"/>
  <c r="AB79" i="46"/>
  <c r="AB75" i="46"/>
  <c r="AB74" i="46"/>
  <c r="AB73" i="46"/>
  <c r="AB72" i="46"/>
  <c r="AB71" i="46"/>
  <c r="AB70" i="46"/>
  <c r="AB66" i="46"/>
  <c r="AB65" i="46"/>
  <c r="AB64" i="46"/>
  <c r="AB63" i="46"/>
  <c r="AB62" i="46"/>
  <c r="AB61" i="46"/>
  <c r="AB57" i="46"/>
  <c r="AB56" i="46"/>
  <c r="AB55" i="46"/>
  <c r="AB54" i="46"/>
  <c r="AB53" i="46"/>
  <c r="AB52" i="46"/>
  <c r="AB48" i="46"/>
  <c r="AB47" i="46"/>
  <c r="AB46" i="46"/>
  <c r="AB45" i="46"/>
  <c r="AB44" i="46"/>
  <c r="AB43" i="46"/>
  <c r="AB39" i="46"/>
  <c r="AB38" i="46"/>
  <c r="AB37" i="46"/>
  <c r="AB36" i="46"/>
  <c r="AB35" i="46"/>
  <c r="AB34" i="46"/>
  <c r="AB30" i="46"/>
  <c r="AB29" i="46"/>
  <c r="AB28" i="46"/>
  <c r="AB27" i="46"/>
  <c r="AB26" i="46"/>
  <c r="AB25" i="46"/>
  <c r="AB21" i="46"/>
  <c r="AB20" i="46"/>
  <c r="AB19" i="46"/>
  <c r="AB18" i="46"/>
  <c r="AB17" i="46"/>
  <c r="AB16" i="46"/>
  <c r="AB8" i="46"/>
  <c r="AB9" i="46"/>
  <c r="AB10" i="46"/>
  <c r="AB11" i="46"/>
  <c r="AB12" i="46"/>
  <c r="AB7" i="46"/>
  <c r="E195" i="46"/>
  <c r="E194" i="46"/>
  <c r="E193" i="46"/>
  <c r="E192" i="46"/>
  <c r="E191" i="46"/>
  <c r="E190" i="46"/>
  <c r="G195" i="46"/>
  <c r="G194" i="46"/>
  <c r="G193" i="46"/>
  <c r="G192" i="46"/>
  <c r="G191" i="46"/>
  <c r="G190" i="46"/>
  <c r="AB190" i="46" s="1"/>
  <c r="I195" i="46"/>
  <c r="AB195" i="46" s="1"/>
  <c r="I194" i="46"/>
  <c r="I193" i="46"/>
  <c r="I192" i="46"/>
  <c r="I191" i="46"/>
  <c r="I190" i="46"/>
  <c r="K191" i="46"/>
  <c r="K192" i="46"/>
  <c r="K193" i="46"/>
  <c r="K194" i="46"/>
  <c r="K195" i="46"/>
  <c r="K190" i="46"/>
  <c r="AB192" i="46" l="1"/>
  <c r="AB191" i="46"/>
  <c r="AB193" i="46"/>
  <c r="AB194" i="46"/>
  <c r="H69" i="42"/>
  <c r="H68" i="42"/>
  <c r="H58" i="42"/>
  <c r="H57" i="42"/>
  <c r="H48" i="42"/>
  <c r="H47" i="42"/>
  <c r="H36" i="42"/>
  <c r="H35" i="42"/>
  <c r="H25" i="42"/>
  <c r="H24" i="42"/>
  <c r="H14" i="42"/>
  <c r="H13" i="42"/>
  <c r="F69" i="42"/>
  <c r="F68" i="42"/>
  <c r="F58" i="42"/>
  <c r="F57" i="42"/>
  <c r="F48" i="42"/>
  <c r="F47" i="42"/>
  <c r="F36" i="42"/>
  <c r="F35" i="42"/>
  <c r="F25" i="42"/>
  <c r="F24" i="42"/>
  <c r="F14" i="42"/>
  <c r="F13" i="42"/>
  <c r="D69" i="42"/>
  <c r="D68" i="42"/>
  <c r="D58" i="42"/>
  <c r="D57" i="42"/>
  <c r="D48" i="42"/>
  <c r="D47" i="42"/>
  <c r="D36" i="42"/>
  <c r="D35" i="42"/>
  <c r="D25" i="42"/>
  <c r="D24" i="42"/>
  <c r="D14" i="42"/>
  <c r="D13" i="42"/>
  <c r="B67" i="42"/>
  <c r="B69" i="42" s="1"/>
  <c r="B56" i="42"/>
  <c r="B58" i="42" s="1"/>
  <c r="B46" i="42"/>
  <c r="B48" i="42" s="1"/>
  <c r="B23" i="42"/>
  <c r="B25" i="42" s="1"/>
  <c r="B34" i="42"/>
  <c r="B36" i="42" s="1"/>
  <c r="B12" i="42"/>
  <c r="B13" i="42" s="1"/>
  <c r="B70" i="42"/>
  <c r="H68" i="37"/>
  <c r="H67" i="37"/>
  <c r="F68" i="38"/>
  <c r="F67" i="38"/>
  <c r="F57" i="38"/>
  <c r="F56" i="38"/>
  <c r="F47" i="38"/>
  <c r="F46" i="38"/>
  <c r="F35" i="38"/>
  <c r="F34" i="38"/>
  <c r="F24" i="38"/>
  <c r="F23" i="38"/>
  <c r="F14" i="38"/>
  <c r="F13" i="38"/>
  <c r="D68" i="38"/>
  <c r="D67" i="38"/>
  <c r="D57" i="38"/>
  <c r="D56" i="38"/>
  <c r="D47" i="38"/>
  <c r="D46" i="38"/>
  <c r="D35" i="38"/>
  <c r="D34" i="38"/>
  <c r="D24" i="38"/>
  <c r="D23" i="38"/>
  <c r="D14" i="38"/>
  <c r="D13" i="38"/>
  <c r="B66" i="38"/>
  <c r="B68" i="38" s="1"/>
  <c r="B64" i="38"/>
  <c r="B63" i="38"/>
  <c r="B62" i="38"/>
  <c r="B55" i="38"/>
  <c r="B57" i="38" s="1"/>
  <c r="B54" i="38"/>
  <c r="B53" i="38"/>
  <c r="B52" i="38"/>
  <c r="B45" i="38"/>
  <c r="B47" i="38" s="1"/>
  <c r="B44" i="38"/>
  <c r="B43" i="38"/>
  <c r="B42" i="38"/>
  <c r="B33" i="38"/>
  <c r="B35" i="38" s="1"/>
  <c r="B31" i="38"/>
  <c r="B30" i="38"/>
  <c r="B29" i="38"/>
  <c r="B22" i="38"/>
  <c r="B24" i="38" s="1"/>
  <c r="B21" i="38"/>
  <c r="B20" i="38"/>
  <c r="B19" i="38"/>
  <c r="B12" i="38"/>
  <c r="B13" i="38" s="1"/>
  <c r="B11" i="38"/>
  <c r="B10" i="38"/>
  <c r="B9" i="38"/>
  <c r="B8" i="38"/>
  <c r="B69" i="38"/>
  <c r="B69" i="36"/>
  <c r="F68" i="35"/>
  <c r="F67" i="35"/>
  <c r="F57" i="35"/>
  <c r="F56" i="35"/>
  <c r="F47" i="35"/>
  <c r="F46" i="35"/>
  <c r="F35" i="35"/>
  <c r="F34" i="35"/>
  <c r="F24" i="35"/>
  <c r="F23" i="35"/>
  <c r="F14" i="35"/>
  <c r="F13" i="35"/>
  <c r="D68" i="35"/>
  <c r="D67" i="35"/>
  <c r="D57" i="35"/>
  <c r="D56" i="35"/>
  <c r="D47" i="35"/>
  <c r="D46" i="35"/>
  <c r="D35" i="35"/>
  <c r="D34" i="35"/>
  <c r="D24" i="35"/>
  <c r="D23" i="35"/>
  <c r="D14" i="35"/>
  <c r="D13" i="35"/>
  <c r="B66" i="35"/>
  <c r="B68" i="35" s="1"/>
  <c r="B65" i="35"/>
  <c r="B64" i="35"/>
  <c r="B63" i="35"/>
  <c r="B62" i="35"/>
  <c r="B55" i="35"/>
  <c r="B57" i="35" s="1"/>
  <c r="B54" i="35"/>
  <c r="B53" i="35"/>
  <c r="B52" i="35"/>
  <c r="B45" i="35"/>
  <c r="B47" i="35" s="1"/>
  <c r="B44" i="35"/>
  <c r="B43" i="35"/>
  <c r="B42" i="35"/>
  <c r="B33" i="35"/>
  <c r="B35" i="35" s="1"/>
  <c r="B32" i="35"/>
  <c r="B31" i="35"/>
  <c r="B30" i="35"/>
  <c r="B29" i="35"/>
  <c r="B22" i="35"/>
  <c r="B24" i="35" s="1"/>
  <c r="B21" i="35"/>
  <c r="B20" i="35"/>
  <c r="B19" i="35"/>
  <c r="B12" i="35"/>
  <c r="B14" i="35" s="1"/>
  <c r="B11" i="35"/>
  <c r="B10" i="35"/>
  <c r="B9" i="35"/>
  <c r="B8" i="35"/>
  <c r="B69" i="35"/>
  <c r="H58" i="33"/>
  <c r="H57" i="33"/>
  <c r="H47" i="33"/>
  <c r="H46" i="33"/>
  <c r="H35" i="33"/>
  <c r="H34" i="33"/>
  <c r="H24" i="33"/>
  <c r="H23" i="33"/>
  <c r="H14" i="33"/>
  <c r="H13" i="33"/>
  <c r="F58" i="33"/>
  <c r="F57" i="33"/>
  <c r="F47" i="33"/>
  <c r="F46" i="33"/>
  <c r="F35" i="33"/>
  <c r="F34" i="33"/>
  <c r="F24" i="33"/>
  <c r="F23" i="33"/>
  <c r="F14" i="33"/>
  <c r="F13" i="33"/>
  <c r="D58" i="33"/>
  <c r="D57" i="33"/>
  <c r="D47" i="33"/>
  <c r="D46" i="33"/>
  <c r="D35" i="33"/>
  <c r="D34" i="33"/>
  <c r="D24" i="33"/>
  <c r="D23" i="33"/>
  <c r="D14" i="33"/>
  <c r="D13" i="33"/>
  <c r="B54" i="33"/>
  <c r="B53" i="33"/>
  <c r="B52" i="33"/>
  <c r="B45" i="33"/>
  <c r="B47" i="33" s="1"/>
  <c r="B33" i="33"/>
  <c r="B34" i="33" s="1"/>
  <c r="B22" i="33"/>
  <c r="B24" i="33" s="1"/>
  <c r="B12" i="33"/>
  <c r="B14" i="33" s="1"/>
  <c r="B59" i="32"/>
  <c r="B59" i="31"/>
  <c r="B59" i="30"/>
  <c r="B58" i="28"/>
  <c r="F55" i="28"/>
  <c r="F57" i="28" s="1"/>
  <c r="D55" i="28"/>
  <c r="D56" i="28" s="1"/>
  <c r="B44" i="28"/>
  <c r="B45" i="28" s="1"/>
  <c r="B32" i="28"/>
  <c r="B33" i="28" s="1"/>
  <c r="B22" i="28"/>
  <c r="B23" i="28" s="1"/>
  <c r="B12" i="28"/>
  <c r="B14" i="28" s="1"/>
  <c r="F54" i="28"/>
  <c r="D54" i="28"/>
  <c r="B54" i="28"/>
  <c r="F53" i="28"/>
  <c r="D53" i="28"/>
  <c r="B43" i="28"/>
  <c r="B53" i="28" s="1"/>
  <c r="B31" i="28"/>
  <c r="B21" i="28"/>
  <c r="F52" i="28"/>
  <c r="D52" i="28"/>
  <c r="B42" i="28"/>
  <c r="B30" i="28"/>
  <c r="B20" i="28"/>
  <c r="B9" i="28"/>
  <c r="B52" i="28"/>
  <c r="F51" i="28"/>
  <c r="D51" i="28"/>
  <c r="B41" i="28"/>
  <c r="B29" i="28"/>
  <c r="B19" i="28"/>
  <c r="B8" i="28"/>
  <c r="B51" i="28"/>
  <c r="F46" i="28"/>
  <c r="D46" i="28"/>
  <c r="F45" i="28"/>
  <c r="D45" i="28"/>
  <c r="F34" i="28"/>
  <c r="D34" i="28"/>
  <c r="F33" i="28"/>
  <c r="D33" i="28"/>
  <c r="F24" i="28"/>
  <c r="D24" i="28"/>
  <c r="F23" i="28"/>
  <c r="D23" i="28"/>
  <c r="F14" i="28"/>
  <c r="D14" i="28"/>
  <c r="F13" i="28"/>
  <c r="D13" i="28"/>
  <c r="F46" i="26"/>
  <c r="F45" i="26"/>
  <c r="F34" i="26"/>
  <c r="F33" i="26"/>
  <c r="F24" i="26"/>
  <c r="F23" i="26"/>
  <c r="F14" i="26"/>
  <c r="F13" i="26"/>
  <c r="F55" i="26"/>
  <c r="F57" i="26" s="1"/>
  <c r="F54" i="26"/>
  <c r="F53" i="26"/>
  <c r="F52" i="26"/>
  <c r="F51" i="26"/>
  <c r="D55" i="26"/>
  <c r="D57" i="26" s="1"/>
  <c r="D54" i="26"/>
  <c r="D53" i="26"/>
  <c r="D52" i="26"/>
  <c r="D51" i="26"/>
  <c r="D46" i="26"/>
  <c r="D45" i="26"/>
  <c r="D34" i="26"/>
  <c r="D33" i="26"/>
  <c r="D24" i="26"/>
  <c r="D23" i="26"/>
  <c r="D14" i="26"/>
  <c r="D13" i="26"/>
  <c r="B58" i="26"/>
  <c r="B44" i="26"/>
  <c r="B45" i="26" s="1"/>
  <c r="B32" i="26"/>
  <c r="B33" i="26" s="1"/>
  <c r="B22" i="26"/>
  <c r="B24" i="26" s="1"/>
  <c r="B12" i="26"/>
  <c r="B14" i="26" s="1"/>
  <c r="B54" i="26"/>
  <c r="B42" i="26"/>
  <c r="B52" i="26" s="1"/>
  <c r="B30" i="26"/>
  <c r="B20" i="26"/>
  <c r="B9" i="26"/>
  <c r="B43" i="26"/>
  <c r="B53" i="26" s="1"/>
  <c r="B31" i="26"/>
  <c r="B21" i="26"/>
  <c r="B41" i="26"/>
  <c r="B51" i="26" s="1"/>
  <c r="B29" i="26"/>
  <c r="B19" i="26"/>
  <c r="B8" i="26"/>
  <c r="F33" i="12"/>
  <c r="D33" i="12"/>
  <c r="B33" i="12"/>
  <c r="F12" i="12"/>
  <c r="D12" i="12"/>
  <c r="B12" i="12"/>
  <c r="F22" i="12"/>
  <c r="D22" i="12"/>
  <c r="B22" i="12"/>
  <c r="F31" i="11"/>
  <c r="D31" i="11"/>
  <c r="B31" i="11"/>
  <c r="F21" i="11"/>
  <c r="D21" i="11"/>
  <c r="B21" i="11"/>
  <c r="F11" i="11"/>
  <c r="D11" i="11"/>
  <c r="B11" i="11"/>
  <c r="F11" i="10"/>
  <c r="D11" i="10"/>
  <c r="B11" i="10"/>
  <c r="F21" i="10"/>
  <c r="D21" i="10"/>
  <c r="B21" i="10"/>
  <c r="F31" i="10"/>
  <c r="D31" i="10"/>
  <c r="B31" i="10"/>
  <c r="F11" i="9"/>
  <c r="D11" i="9"/>
  <c r="B11" i="9"/>
  <c r="F21" i="9"/>
  <c r="D21" i="9"/>
  <c r="B21" i="9"/>
  <c r="F31" i="9"/>
  <c r="D31" i="9"/>
  <c r="B31" i="9"/>
  <c r="F31" i="8"/>
  <c r="D31" i="8"/>
  <c r="B31" i="8"/>
  <c r="F21" i="8"/>
  <c r="D21" i="8"/>
  <c r="B21" i="8"/>
  <c r="F11" i="8"/>
  <c r="D11" i="8"/>
  <c r="B11" i="8"/>
  <c r="F11" i="6"/>
  <c r="D11" i="6"/>
  <c r="B11" i="6"/>
  <c r="H11" i="5"/>
  <c r="F11" i="5"/>
  <c r="D11" i="5"/>
  <c r="B11" i="5"/>
  <c r="F11" i="4"/>
  <c r="D11" i="4"/>
  <c r="B11" i="4"/>
  <c r="F11" i="2"/>
  <c r="D11" i="2"/>
  <c r="B11" i="2"/>
  <c r="F11" i="7"/>
  <c r="D11" i="7"/>
  <c r="B11" i="7"/>
  <c r="B55" i="26"/>
  <c r="B56" i="26" s="1"/>
  <c r="B23" i="33"/>
  <c r="B35" i="33"/>
  <c r="F56" i="28"/>
  <c r="B35" i="42"/>
  <c r="B68" i="42"/>
  <c r="B46" i="38"/>
  <c r="B14" i="42" l="1"/>
  <c r="B34" i="38"/>
  <c r="D56" i="26"/>
  <c r="B56" i="33"/>
  <c r="B47" i="42"/>
  <c r="B46" i="28"/>
  <c r="D57" i="28"/>
  <c r="B67" i="35"/>
  <c r="B14" i="38"/>
  <c r="B57" i="42"/>
  <c r="B13" i="28"/>
  <c r="B55" i="28"/>
  <c r="B34" i="28"/>
  <c r="B24" i="42"/>
  <c r="B56" i="35"/>
  <c r="B34" i="35"/>
  <c r="B46" i="35"/>
  <c r="B23" i="26"/>
  <c r="B56" i="38"/>
  <c r="B46" i="26"/>
  <c r="B34" i="26"/>
  <c r="B13" i="26"/>
  <c r="B57" i="26"/>
  <c r="B46" i="33"/>
  <c r="B13" i="35"/>
  <c r="B24" i="28"/>
  <c r="B13" i="33"/>
  <c r="B58" i="33"/>
  <c r="B57" i="33"/>
  <c r="B67" i="38"/>
  <c r="F56" i="26"/>
  <c r="B23" i="38"/>
  <c r="B23" i="35"/>
  <c r="B57" i="28" l="1"/>
  <c r="B56" i="28"/>
</calcChain>
</file>

<file path=xl/sharedStrings.xml><?xml version="1.0" encoding="utf-8"?>
<sst xmlns="http://schemas.openxmlformats.org/spreadsheetml/2006/main" count="2079" uniqueCount="138">
  <si>
    <t>Promotional Plays</t>
  </si>
  <si>
    <t>Wagers</t>
  </si>
  <si>
    <t>Payouts</t>
  </si>
  <si>
    <t>Mohegan Sun</t>
  </si>
  <si>
    <t>Philadelphia Park</t>
  </si>
  <si>
    <t>Authorized Slot Machines</t>
  </si>
  <si>
    <t>Total</t>
  </si>
  <si>
    <t>Gaming Site</t>
  </si>
  <si>
    <t>Year-to-Date</t>
  </si>
  <si>
    <t>Statistics for the Week of Jan 1, 2007 - Jan 6, 2007</t>
  </si>
  <si>
    <t>Statistics for the Year Ended December 31, 2006</t>
  </si>
  <si>
    <t>Month-to-Date</t>
  </si>
  <si>
    <t>Week of Nov 13</t>
  </si>
  <si>
    <t>2006</t>
  </si>
  <si>
    <t>November 2006</t>
  </si>
  <si>
    <t>Week of Nov 20</t>
  </si>
  <si>
    <t>Week of Nov 27</t>
  </si>
  <si>
    <t>December 2006</t>
  </si>
  <si>
    <t>Week of Dec 4</t>
  </si>
  <si>
    <t>Week of Nov 6</t>
  </si>
  <si>
    <t>Week of Dec 11</t>
  </si>
  <si>
    <t>Week of Dec 18</t>
  </si>
  <si>
    <t>Gaming Revenues</t>
  </si>
  <si>
    <t>Week of Dec 25</t>
  </si>
  <si>
    <t>Philadelphia Park*</t>
  </si>
  <si>
    <t>Tax (55%)</t>
  </si>
  <si>
    <t>Week of Jan 1</t>
  </si>
  <si>
    <t>January 2007</t>
  </si>
  <si>
    <t>2007</t>
  </si>
  <si>
    <t>Week of Jan 8</t>
  </si>
  <si>
    <t>Adjustments</t>
  </si>
  <si>
    <t>Gross Terminal Revenue</t>
  </si>
  <si>
    <t>Operator Share (45%)</t>
  </si>
  <si>
    <t>Report Notes</t>
  </si>
  <si>
    <t>- Promotional plays are not taxed per statute.</t>
  </si>
  <si>
    <t>- Tax Revenue and Operator Share estimated by PGCB.</t>
  </si>
  <si>
    <t>- The Authorized Slot Machine count is an average and can vary slightly day to day.</t>
  </si>
  <si>
    <t>- Figures for Week of Dec 18th for Philadelphia Park include test night results of Dec 18th.</t>
  </si>
  <si>
    <t>- Figures for Week of Dec 11th for Philadelphia Park reflect test night results of Dec 17th.</t>
  </si>
  <si>
    <t>- Figures for Week of Nov 6 reflect test night results of Nov 10th and 12th.</t>
  </si>
  <si>
    <t>- Accout adjustments made by Department of Revenue based on analysis of daily reports through the Central Computer System.</t>
  </si>
  <si>
    <t>Harrah's Chester Downs</t>
  </si>
  <si>
    <t>Week of Jan 15</t>
  </si>
  <si>
    <t>- Harrah's Chester Downs figures for Week of Jan 15 reflect test night results of Jan 20th and 21st.</t>
  </si>
  <si>
    <t>Week of Jan 22</t>
  </si>
  <si>
    <t>Week of Jan 29</t>
  </si>
  <si>
    <t>February 2007</t>
  </si>
  <si>
    <t>Week of February 5</t>
  </si>
  <si>
    <t>Week of February 12</t>
  </si>
  <si>
    <t>Week of February 19</t>
  </si>
  <si>
    <t>Presque Isle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</si>
  <si>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</t>
  </si>
  <si>
    <t>Week of February 26</t>
  </si>
  <si>
    <t>March 2007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</si>
  <si>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
• Presque Isle figures reflect test night data of 2/26 and results of operations for the period 2/28 through 3/3.</t>
  </si>
  <si>
    <t>Week of</t>
  </si>
  <si>
    <t>March 5 - March 11</t>
  </si>
  <si>
    <t>March 12 - March 18</t>
  </si>
  <si>
    <t>March 19 - March 25</t>
  </si>
  <si>
    <t>March 26 - April 1</t>
  </si>
  <si>
    <t>April 2007</t>
  </si>
  <si>
    <t>Month-to Date</t>
  </si>
  <si>
    <t>April 2 - April 8</t>
  </si>
  <si>
    <t xml:space="preserve">                                                                        </t>
  </si>
  <si>
    <t>April 9 - April 15</t>
  </si>
  <si>
    <t>April 23 - April 29</t>
  </si>
  <si>
    <t>April 30 - May 6</t>
  </si>
  <si>
    <t>May 2007</t>
  </si>
  <si>
    <t>May 7 - May 13</t>
  </si>
  <si>
    <t>May 14 - May 20</t>
  </si>
  <si>
    <t>May 21 - May 27</t>
  </si>
  <si>
    <t>May 28 - June 3</t>
  </si>
  <si>
    <t>June 2007</t>
  </si>
  <si>
    <t>June 4 - June 10</t>
  </si>
  <si>
    <t>The Meadows</t>
  </si>
  <si>
    <t>June 11 - June 17</t>
  </si>
  <si>
    <t>June 18 - June 24</t>
  </si>
  <si>
    <t>June 25 - July 1</t>
  </si>
  <si>
    <t>July 2007</t>
  </si>
  <si>
    <t>July 2 - July 8</t>
  </si>
  <si>
    <t>July 9 - July 15</t>
  </si>
  <si>
    <t>July 16 - July 22</t>
  </si>
  <si>
    <t>July 23 - July 29</t>
  </si>
  <si>
    <t>July 30 - August 5</t>
  </si>
  <si>
    <t>August 2007</t>
  </si>
  <si>
    <t>FOOTNOTES:</t>
  </si>
  <si>
    <t>July 2019</t>
  </si>
  <si>
    <t>August 2019</t>
  </si>
  <si>
    <t>September 2019</t>
  </si>
  <si>
    <t>October 2019</t>
  </si>
  <si>
    <t>November 2019</t>
  </si>
  <si>
    <t>December 2019</t>
  </si>
  <si>
    <t>FY 2019/2020 Total</t>
  </si>
  <si>
    <t>January 2020</t>
  </si>
  <si>
    <t>February 2020</t>
  </si>
  <si>
    <t>March 2020</t>
  </si>
  <si>
    <t>April 2020</t>
  </si>
  <si>
    <t>May 2020</t>
  </si>
  <si>
    <t>State Tax (42%)</t>
  </si>
  <si>
    <r>
      <t xml:space="preserve">Adjustments </t>
    </r>
    <r>
      <rPr>
        <vertAlign val="superscript"/>
        <sz val="10"/>
        <rFont val="Book Antiqua"/>
        <family val="1"/>
      </rPr>
      <t>1</t>
    </r>
  </si>
  <si>
    <r>
      <t xml:space="preserve">LSA (10%) </t>
    </r>
    <r>
      <rPr>
        <vertAlign val="superscript"/>
        <sz val="10"/>
        <rFont val="Book Antiqua"/>
        <family val="1"/>
      </rPr>
      <t>2</t>
    </r>
  </si>
  <si>
    <t>1 Made by Department of Revenue based on an analysis of daily reports from the central control computer system.</t>
  </si>
  <si>
    <t xml:space="preserve">2 Local Share Assessment               </t>
  </si>
  <si>
    <r>
      <t xml:space="preserve">Emlenton Truck Stop </t>
    </r>
    <r>
      <rPr>
        <u/>
        <vertAlign val="superscript"/>
        <sz val="10"/>
        <rFont val="Book Antiqua"/>
        <family val="1"/>
      </rPr>
      <t>3</t>
    </r>
  </si>
  <si>
    <r>
      <t>Rutter's Store 15</t>
    </r>
    <r>
      <rPr>
        <u/>
        <vertAlign val="superscript"/>
        <sz val="10"/>
        <color rgb="FF000000"/>
        <rFont val="Book Antiqua"/>
        <family val="1"/>
      </rPr>
      <t>4</t>
    </r>
  </si>
  <si>
    <t>3 Operator is Commonwealth Gaming</t>
  </si>
  <si>
    <t>4 Operator is Marquee by Penn</t>
  </si>
  <si>
    <r>
      <t>Rutter's Store 37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</si>
  <si>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60</t>
    </r>
    <r>
      <rPr>
        <u/>
        <vertAlign val="superscript"/>
        <sz val="10"/>
        <color rgb="FF000000"/>
        <rFont val="Book Antiqua"/>
        <family val="1"/>
      </rPr>
      <t>4</t>
    </r>
  </si>
  <si>
    <t>VIDEO GAMING TERMINAL REPORT</t>
  </si>
  <si>
    <r>
      <t>Bald Eagle Truck Stop</t>
    </r>
    <r>
      <rPr>
        <u/>
        <vertAlign val="superscript"/>
        <sz val="10"/>
        <color rgb="FF000000"/>
        <rFont val="Book Antiqua"/>
        <family val="1"/>
      </rPr>
      <t>3</t>
    </r>
  </si>
  <si>
    <r>
      <t>Rutter's Store 79</t>
    </r>
    <r>
      <rPr>
        <u/>
        <vertAlign val="superscript"/>
        <sz val="10"/>
        <color rgb="FF000000"/>
        <rFont val="Book Antiqua"/>
        <family val="1"/>
      </rPr>
      <t>4</t>
    </r>
  </si>
  <si>
    <r>
      <t>Snow Shoe Truck Plaza</t>
    </r>
    <r>
      <rPr>
        <u/>
        <vertAlign val="superscript"/>
        <sz val="10"/>
        <color rgb="FF000000"/>
        <rFont val="Book Antiqua"/>
        <family val="1"/>
      </rPr>
      <t>3</t>
    </r>
  </si>
  <si>
    <r>
      <t>Rutter's Store 36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</si>
  <si>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16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</si>
  <si>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</si>
  <si>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212</t>
    </r>
    <r>
      <rPr>
        <u/>
        <vertAlign val="superscript"/>
        <sz val="10"/>
        <color theme="1"/>
        <rFont val="Book Antiqua"/>
        <family val="1"/>
      </rPr>
      <t>4</t>
    </r>
  </si>
  <si>
    <r>
      <t>Keystone Restaurant &amp; Truck Stop</t>
    </r>
    <r>
      <rPr>
        <u/>
        <vertAlign val="superscript"/>
        <sz val="10"/>
        <color rgb="FF000000"/>
        <rFont val="Book Antiqua"/>
        <family val="1"/>
      </rPr>
      <t>3</t>
    </r>
  </si>
  <si>
    <r>
      <t>Travel Centers of America 213</t>
    </r>
    <r>
      <rPr>
        <b/>
        <u/>
        <vertAlign val="superscript"/>
        <sz val="10"/>
        <color theme="1"/>
        <rFont val="Book Antiqua"/>
        <family val="1"/>
      </rPr>
      <t>4</t>
    </r>
  </si>
  <si>
    <t>{"extentsLinked":false,"version":2}</t>
  </si>
  <si>
    <t>Establishments</t>
  </si>
  <si>
    <t xml:space="preserve">                                   VIDEO GAMING TERMINAL REPORT</t>
  </si>
  <si>
    <r>
      <t>Travel Centers of America 336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</si>
  <si>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</si>
  <si>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56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</si>
  <si>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4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</si>
  <si>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68</t>
    </r>
    <r>
      <rPr>
        <u/>
        <vertAlign val="superscript"/>
        <sz val="10"/>
        <color theme="1"/>
        <rFont val="Book Antiqua"/>
        <family val="1"/>
      </rPr>
      <t>4</t>
    </r>
  </si>
  <si>
    <r>
      <t>Kwik Fill 226</t>
    </r>
    <r>
      <rPr>
        <u/>
        <vertAlign val="superscript"/>
        <sz val="10"/>
        <color rgb="FF000000"/>
        <rFont val="Book Antiqua"/>
        <family val="1"/>
      </rPr>
      <t>3</t>
    </r>
  </si>
  <si>
    <r>
      <t>Rutter's Store 69</t>
    </r>
    <r>
      <rPr>
        <u/>
        <vertAlign val="superscript"/>
        <sz val="10"/>
        <color rgb="FF000000"/>
        <rFont val="Book Antiqua"/>
        <family val="1"/>
      </rPr>
      <t>4</t>
    </r>
  </si>
  <si>
    <r>
      <t>Kwik Fill 229</t>
    </r>
    <r>
      <rPr>
        <u/>
        <vertAlign val="superscript"/>
        <sz val="10"/>
        <color rgb="FF000000"/>
        <rFont val="Book Antiqua"/>
        <family val="1"/>
      </rPr>
      <t>3</t>
    </r>
  </si>
  <si>
    <r>
      <t>Liberty Exxon</t>
    </r>
    <r>
      <rPr>
        <u/>
        <vertAlign val="superscript"/>
        <sz val="10"/>
        <color theme="1"/>
        <rFont val="Book Antiqua"/>
        <family val="1"/>
      </rPr>
      <t>3</t>
    </r>
  </si>
  <si>
    <r>
      <t>Rutter's Store 96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</si>
  <si>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81</t>
    </r>
    <r>
      <rPr>
        <u/>
        <vertAlign val="superscript"/>
        <sz val="10"/>
        <color rgb="FF000000"/>
        <rFont val="Book Antiqua"/>
        <family val="1"/>
      </rPr>
      <t>4</t>
    </r>
  </si>
  <si>
    <r>
      <t>Rutter’s Store 77</t>
    </r>
    <r>
      <rPr>
        <u/>
        <vertAlign val="superscript"/>
        <sz val="10"/>
        <color theme="1"/>
        <rFont val="Book Antiqua"/>
        <family val="1"/>
      </rPr>
      <t>4</t>
    </r>
  </si>
  <si>
    <r>
      <t>Kwik Fill 200</t>
    </r>
    <r>
      <rPr>
        <vertAlign val="superscript"/>
        <sz val="10"/>
        <rFont val="Book Antiqua"/>
        <family val="1"/>
      </rPr>
      <t>3</t>
    </r>
  </si>
  <si>
    <r>
      <t>Rutter’s Store 53</t>
    </r>
    <r>
      <rPr>
        <u/>
        <vertAlign val="superscript"/>
        <sz val="10"/>
        <color theme="1"/>
        <rFont val="Book Antiqua"/>
        <family val="1"/>
      </rPr>
      <t>4</t>
    </r>
  </si>
  <si>
    <t>Lawrence Exxon</t>
  </si>
  <si>
    <r>
      <t>Lawrence Exxon</t>
    </r>
    <r>
      <rPr>
        <u/>
        <vertAlign val="superscript"/>
        <sz val="10"/>
        <color theme="1"/>
        <rFont val="Book Antiqua"/>
        <family val="1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</si>
</sst>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Book Antiqua"/>
      <family val="1"/>
    </font>
    <font>
      <u/>
      <sz val="10"/>
      <name val="Book Antiqua"/>
      <family val="1"/>
    </font>
    <font>
      <b/>
      <sz val="10"/>
      <name val="Book Antiqua"/>
      <family val="1"/>
    </font>
    <font>
      <b/>
      <u/>
      <sz val="10"/>
      <name val="Book Antiqua"/>
      <family val="1"/>
    </font>
    <font>
      <sz val="10"/>
      <color indexed="8"/>
      <name val="Book Antiqua"/>
      <family val="1"/>
    </font>
    <font>
      <b/>
      <u/>
      <sz val="10"/>
      <color indexed="8"/>
      <name val="Book Antiqua"/>
      <family val="1"/>
    </font>
    <font>
      <vertAlign val="superscript"/>
      <sz val="10"/>
      <name val="Book Antiqua"/>
      <family val="1"/>
    </font>
    <font>
      <b/>
      <sz val="16"/>
      <name val="Book Antiqua"/>
      <family val="1"/>
    </font>
    <font>
      <u/>
      <sz val="10"/>
      <color indexed="8"/>
      <name val="Book Antiqua"/>
      <family val="1"/>
    </font>
    <font>
      <u/>
      <vertAlign val="superscript"/>
      <sz val="10"/>
      <name val="Book Antiqua"/>
      <family val="1"/>
    </font>
    <font>
      <u/>
      <vertAlign val="superscript"/>
      <sz val="10"/>
      <color rgb="FF000000"/>
      <name val="Book Antiqua"/>
      <family val="1"/>
    </font>
    <font>
      <i/>
      <sz val="10"/>
      <name val="Book Antiqua"/>
      <family val="1"/>
    </font>
    <font>
      <b/>
      <u/>
      <sz val="10"/>
      <color theme="1"/>
      <name val="Book Antiqua"/>
      <family val="1"/>
    </font>
    <font>
      <sz val="10"/>
      <color indexed="8"/>
      <name val="Arial"/>
      <family val="2"/>
    </font>
    <font>
      <u/>
      <sz val="10"/>
      <color rgb="FF000000"/>
      <name val="Book Antiqua"/>
      <family val="1"/>
    </font>
    <font>
      <b/>
      <u/>
      <vertAlign val="superscript"/>
      <sz val="10"/>
      <color theme="1"/>
      <name val="Book Antiqua"/>
      <family val="1"/>
    </font>
    <font>
      <u/>
      <sz val="10"/>
      <color theme="1"/>
      <name val="Book Antiqua"/>
      <family val="1"/>
    </font>
    <font>
      <u/>
      <vertAlign val="superscript"/>
      <sz val="10"/>
      <color theme="1"/>
      <name val="Book Antiqua"/>
      <family val="1"/>
    </font>
    <font>
      <b/>
      <sz val="1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1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</cellStyleXfs>
  <cellXfs count="10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 applyBorder="1"/>
    <xf numFmtId="49" fontId="0" fillId="0" borderId="0" xfId="0" applyNumberFormat="1" applyBorder="1" applyAlignment="1"/>
    <xf numFmtId="49" fontId="5" fillId="0" borderId="2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8" fontId="0" fillId="0" borderId="0" xfId="0" applyNumberForma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11" fillId="0" borderId="0" xfId="0" applyFont="1" applyBorder="1" applyAlignment="1">
      <alignment horizontal="center"/>
    </xf>
    <xf numFmtId="38" fontId="0" fillId="0" borderId="0" xfId="0" applyNumberFormat="1"/>
    <xf numFmtId="0" fontId="13" fillId="0" borderId="0" xfId="0" applyFont="1"/>
    <xf numFmtId="16" fontId="7" fillId="0" borderId="0" xfId="0" quotePrefix="1" applyNumberFormat="1" applyFont="1" applyBorder="1" applyAlignment="1">
      <alignment horizontal="center"/>
    </xf>
    <xf numFmtId="43" fontId="6" fillId="0" borderId="0" xfId="1" applyFont="1"/>
    <xf numFmtId="8" fontId="6" fillId="0" borderId="0" xfId="0" applyNumberFormat="1" applyFont="1"/>
    <xf numFmtId="43" fontId="0" fillId="0" borderId="0" xfId="1" applyFont="1"/>
    <xf numFmtId="0" fontId="13" fillId="0" borderId="0" xfId="0" quotePrefix="1" applyFont="1"/>
    <xf numFmtId="0" fontId="7" fillId="0" borderId="0" xfId="0" applyFont="1"/>
    <xf numFmtId="164" fontId="0" fillId="0" borderId="0" xfId="1" applyNumberFormat="1" applyFont="1"/>
    <xf numFmtId="0" fontId="0" fillId="0" borderId="2" xfId="0" applyBorder="1" applyAlignment="1">
      <alignment horizontal="center"/>
    </xf>
    <xf numFmtId="3" fontId="0" fillId="0" borderId="0" xfId="0" applyNumberFormat="1"/>
    <xf numFmtId="0" fontId="13" fillId="0" borderId="0" xfId="0" applyFont="1" applyAlignment="1">
      <alignment horizontal="left" indent="1"/>
    </xf>
    <xf numFmtId="8" fontId="14" fillId="0" borderId="0" xfId="0" applyNumberFormat="1" applyFont="1"/>
    <xf numFmtId="164" fontId="5" fillId="0" borderId="0" xfId="1" applyNumberFormat="1"/>
    <xf numFmtId="9" fontId="0" fillId="0" borderId="0" xfId="3" applyFont="1"/>
    <xf numFmtId="165" fontId="0" fillId="0" borderId="0" xfId="0" applyNumberFormat="1"/>
    <xf numFmtId="0" fontId="14" fillId="0" borderId="0" xfId="0" applyFont="1"/>
    <xf numFmtId="49" fontId="14" fillId="0" borderId="0" xfId="0" applyNumberFormat="1" applyFont="1" applyBorder="1" applyAlignment="1">
      <alignment horizontal="center"/>
    </xf>
    <xf numFmtId="0" fontId="15" fillId="0" borderId="0" xfId="0" applyFont="1" applyBorder="1"/>
    <xf numFmtId="0" fontId="15" fillId="0" borderId="0" xfId="0" applyFont="1"/>
    <xf numFmtId="0" fontId="19" fillId="0" borderId="0" xfId="0" applyFont="1"/>
    <xf numFmtId="0" fontId="0" fillId="0" borderId="2" xfId="0" applyBorder="1"/>
    <xf numFmtId="0" fontId="0" fillId="0" borderId="0" xfId="0" applyBorder="1"/>
    <xf numFmtId="49" fontId="14" fillId="0" borderId="0" xfId="0" applyNumberFormat="1" applyFont="1" applyBorder="1" applyAlignment="1"/>
    <xf numFmtId="8" fontId="17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8" fontId="14" fillId="0" borderId="0" xfId="0" applyNumberFormat="1" applyFont="1" applyFill="1"/>
    <xf numFmtId="38" fontId="18" fillId="0" borderId="0" xfId="0" applyNumberFormat="1" applyFont="1"/>
    <xf numFmtId="44" fontId="0" fillId="0" borderId="0" xfId="2" applyFont="1"/>
    <xf numFmtId="4" fontId="0" fillId="0" borderId="0" xfId="0" applyNumberFormat="1"/>
    <xf numFmtId="165" fontId="0" fillId="0" borderId="0" xfId="0" applyNumberFormat="1" applyAlignment="1">
      <alignment horizontal="center" vertical="center"/>
    </xf>
    <xf numFmtId="165" fontId="14" fillId="0" borderId="0" xfId="0" applyNumberFormat="1" applyFont="1" applyBorder="1" applyAlignment="1">
      <alignment horizontal="center"/>
    </xf>
    <xf numFmtId="165" fontId="14" fillId="0" borderId="0" xfId="0" applyNumberFormat="1" applyFont="1"/>
    <xf numFmtId="10" fontId="0" fillId="0" borderId="0" xfId="0" applyNumberFormat="1"/>
    <xf numFmtId="0" fontId="14" fillId="0" borderId="0" xfId="0" applyFont="1"/>
    <xf numFmtId="8" fontId="14" fillId="0" borderId="0" xfId="0" applyNumberFormat="1" applyFont="1"/>
    <xf numFmtId="8" fontId="14" fillId="0" borderId="0" xfId="0" applyNumberFormat="1" applyFont="1" applyBorder="1"/>
    <xf numFmtId="0" fontId="17" fillId="0" borderId="0" xfId="0" applyFont="1"/>
    <xf numFmtId="0" fontId="13" fillId="0" borderId="0" xfId="0" applyFont="1" applyAlignment="1">
      <alignment wrapText="1"/>
    </xf>
    <xf numFmtId="0" fontId="22" fillId="0" borderId="0" xfId="0" applyFont="1"/>
    <xf numFmtId="0" fontId="14" fillId="0" borderId="0" xfId="0" applyFont="1" applyBorder="1" applyAlignment="1">
      <alignment horizontal="center"/>
    </xf>
    <xf numFmtId="8" fontId="25" fillId="0" borderId="0" xfId="0" applyNumberFormat="1" applyFont="1"/>
    <xf numFmtId="4" fontId="13" fillId="0" borderId="0" xfId="0" applyNumberFormat="1" applyFont="1" applyAlignment="1">
      <alignment wrapText="1"/>
    </xf>
    <xf numFmtId="8" fontId="13" fillId="0" borderId="0" xfId="0" applyNumberFormat="1" applyFont="1"/>
    <xf numFmtId="4" fontId="13" fillId="0" borderId="0" xfId="0" applyNumberFormat="1" applyFont="1"/>
    <xf numFmtId="0" fontId="26" fillId="0" borderId="0" xfId="0" applyFont="1" applyBorder="1" applyAlignment="1">
      <alignment horizontal="left"/>
    </xf>
    <xf numFmtId="0" fontId="28" fillId="0" borderId="0" xfId="0" applyFont="1"/>
    <xf numFmtId="0" fontId="30" fillId="0" borderId="0" xfId="0" applyFont="1" applyBorder="1" applyAlignment="1">
      <alignment horizontal="left"/>
    </xf>
    <xf numFmtId="0" fontId="0" fillId="0" borderId="0" xfId="0" quotePrefix="1"/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/>
    </xf>
    <xf numFmtId="165" fontId="16" fillId="0" borderId="0" xfId="0" applyNumberFormat="1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14" fillId="0" borderId="0" xfId="0" applyFont="1" applyBorder="1"/>
    <xf numFmtId="10" fontId="14" fillId="0" borderId="0" xfId="0" applyNumberFormat="1" applyFont="1"/>
    <xf numFmtId="0" fontId="30" fillId="0" borderId="0" xfId="0" applyFont="1"/>
    <xf numFmtId="0" fontId="3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/>
    <xf numFmtId="0" fontId="0" fillId="0" borderId="0" xfId="0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5" fontId="0" fillId="0" borderId="0" xfId="0" applyNumberFormat="1" applyFill="1" applyBorder="1"/>
    <xf numFmtId="0" fontId="0" fillId="0" borderId="0" xfId="0" applyFill="1" applyBorder="1"/>
    <xf numFmtId="165" fontId="1" fillId="0" borderId="0" xfId="0" applyNumberFormat="1" applyFont="1" applyFill="1" applyBorder="1"/>
    <xf numFmtId="165" fontId="36" fillId="0" borderId="0" xfId="0" applyNumberFormat="1" applyFont="1"/>
    <xf numFmtId="17" fontId="32" fillId="0" borderId="4" xfId="0" applyNumberFormat="1" applyFont="1" applyBorder="1" applyAlignment="1">
      <alignment horizontal="center"/>
    </xf>
    <xf numFmtId="0" fontId="22" fillId="0" borderId="0" xfId="0" applyFont="1" applyBorder="1"/>
    <xf numFmtId="165" fontId="36" fillId="0" borderId="0" xfId="0" applyNumberFormat="1" applyFont="1" applyBorder="1"/>
    <xf numFmtId="165" fontId="0" fillId="0" borderId="0" xfId="0" applyNumberFormat="1" applyBorder="1"/>
    <xf numFmtId="0" fontId="0" fillId="0" borderId="0" xfId="0" applyAlignme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quotePrefix="1" applyFont="1" applyAlignment="1">
      <alignment horizontal="left"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35" fillId="0" borderId="0" xfId="0" applyFont="1" applyAlignment="1">
      <alignment horizontal="left" wrapText="1"/>
    </xf>
    <xf numFmtId="0" fontId="34" fillId="0" borderId="0" xfId="0" applyFont="1" applyAlignment="1">
      <alignment wrapText="1"/>
    </xf>
  </cellXfs>
  <cellStyles count="21">
    <cellStyle name="Comma" xfId="1" builtinId="3"/>
    <cellStyle name="Currency" xfId="2" builtinId="4"/>
    <cellStyle name="Currency 2" xfId="5" xr:uid="{00000000-0005-0000-0000-000002000000}"/>
    <cellStyle name="Normal" xfId="0" builtinId="0"/>
    <cellStyle name="Normal 10" xfId="14" xr:uid="{00000000-0005-0000-0000-000037000000}"/>
    <cellStyle name="Normal 11" xfId="15" xr:uid="{00000000-0005-0000-0000-000038000000}"/>
    <cellStyle name="Normal 12" xfId="16" xr:uid="{00000000-0005-0000-0000-000039000000}"/>
    <cellStyle name="Normal 13" xfId="17" xr:uid="{00000000-0005-0000-0000-00003A000000}"/>
    <cellStyle name="Normal 14" xfId="18" xr:uid="{00000000-0005-0000-0000-00003B000000}"/>
    <cellStyle name="Normal 15" xfId="19" xr:uid="{00000000-0005-0000-0000-00003C000000}"/>
    <cellStyle name="Normal 16" xfId="20" xr:uid="{EB4762B5-F8C2-4601-BD8E-940AF538CF55}"/>
    <cellStyle name="Normal 2" xfId="4" xr:uid="{00000000-0005-0000-0000-000004000000}"/>
    <cellStyle name="Normal 2 2" xfId="6" xr:uid="{00000000-0005-0000-0000-000004000000}"/>
    <cellStyle name="Normal 3" xfId="7" xr:uid="{00000000-0005-0000-0000-000005000000}"/>
    <cellStyle name="Normal 4" xfId="8" xr:uid="{00000000-0005-0000-0000-000006000000}"/>
    <cellStyle name="Normal 5" xfId="9" xr:uid="{00000000-0005-0000-0000-000032000000}"/>
    <cellStyle name="Normal 6" xfId="10" xr:uid="{00000000-0005-0000-0000-000033000000}"/>
    <cellStyle name="Normal 7" xfId="11" xr:uid="{00000000-0005-0000-0000-000034000000}"/>
    <cellStyle name="Normal 8" xfId="12" xr:uid="{00000000-0005-0000-0000-000035000000}"/>
    <cellStyle name="Normal 9" xfId="13" xr:uid="{00000000-0005-0000-0000-000036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7169" name="Picture 1" descr="PGCBHEADER022205">
          <a:extLst>
            <a:ext uri="{FF2B5EF4-FFF2-40B4-BE49-F238E27FC236}">
              <a16:creationId xmlns:a16="http://schemas.microsoft.com/office/drawing/2014/main" id="{00000000-0008-0000-01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41" name="Picture 1" descr="PGCBHEADER022205">
          <a:extLst>
            <a:ext uri="{FF2B5EF4-FFF2-40B4-BE49-F238E27FC236}">
              <a16:creationId xmlns:a16="http://schemas.microsoft.com/office/drawing/2014/main" id="{00000000-0008-0000-0A00-00000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1265" name="Picture 1" descr="PGCBHEADER022205">
          <a:extLst>
            <a:ext uri="{FF2B5EF4-FFF2-40B4-BE49-F238E27FC236}">
              <a16:creationId xmlns:a16="http://schemas.microsoft.com/office/drawing/2014/main" id="{00000000-0008-0000-0B00-00000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2289" name="Picture 1" descr="PGCBHEADER022205">
          <a:extLst>
            <a:ext uri="{FF2B5EF4-FFF2-40B4-BE49-F238E27FC236}">
              <a16:creationId xmlns:a16="http://schemas.microsoft.com/office/drawing/2014/main" id="{00000000-0008-0000-0C00-00000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7</xdr:col>
      <xdr:colOff>542925</xdr:colOff>
      <xdr:row>0</xdr:row>
      <xdr:rowOff>704850</xdr:rowOff>
    </xdr:to>
    <xdr:pic>
      <xdr:nvPicPr>
        <xdr:cNvPr id="13313" name="Picture 1" descr="PGCBHEADER022205">
          <a:extLst>
            <a:ext uri="{FF2B5EF4-FFF2-40B4-BE49-F238E27FC236}">
              <a16:creationId xmlns:a16="http://schemas.microsoft.com/office/drawing/2014/main" id="{00000000-0008-0000-0D00-00000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895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4337" name="Picture 1" descr="PGCBHEADER022205">
          <a:extLst>
            <a:ext uri="{FF2B5EF4-FFF2-40B4-BE49-F238E27FC236}">
              <a16:creationId xmlns:a16="http://schemas.microsoft.com/office/drawing/2014/main" id="{00000000-0008-0000-0E00-00000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5361" name="Picture 1" descr="PGCBHEADER022205">
          <a:extLst>
            <a:ext uri="{FF2B5EF4-FFF2-40B4-BE49-F238E27FC236}">
              <a16:creationId xmlns:a16="http://schemas.microsoft.com/office/drawing/2014/main" id="{00000000-0008-0000-0F00-000001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6385" name="Picture 1" descr="PGCBHEADER022205">
          <a:extLst>
            <a:ext uri="{FF2B5EF4-FFF2-40B4-BE49-F238E27FC236}">
              <a16:creationId xmlns:a16="http://schemas.microsoft.com/office/drawing/2014/main" id="{00000000-0008-0000-1000-00000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1624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17409" name="Picture 1" descr="PGCBHEADER022205">
          <a:extLst>
            <a:ext uri="{FF2B5EF4-FFF2-40B4-BE49-F238E27FC236}">
              <a16:creationId xmlns:a16="http://schemas.microsoft.com/office/drawing/2014/main" id="{00000000-0008-0000-1100-00000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4864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8435" name="Picture 3" descr="PGCBHEADER022205">
          <a:extLst>
            <a:ext uri="{FF2B5EF4-FFF2-40B4-BE49-F238E27FC236}">
              <a16:creationId xmlns:a16="http://schemas.microsoft.com/office/drawing/2014/main" id="{00000000-0008-0000-1200-000003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9457" name="Picture 1" descr="PGCBHEADER022205">
          <a:extLst>
            <a:ext uri="{FF2B5EF4-FFF2-40B4-BE49-F238E27FC236}">
              <a16:creationId xmlns:a16="http://schemas.microsoft.com/office/drawing/2014/main" id="{00000000-0008-0000-1300-000001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6145" name="Picture 1" descr="PGCBHEADER022205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1" name="Picture 1" descr="PGCBHEADER022205">
          <a:extLst>
            <a:ext uri="{FF2B5EF4-FFF2-40B4-BE49-F238E27FC236}">
              <a16:creationId xmlns:a16="http://schemas.microsoft.com/office/drawing/2014/main" id="{00000000-0008-0000-1400-00000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2" name="Picture 2" descr="PGCBHEADER022205">
          <a:extLst>
            <a:ext uri="{FF2B5EF4-FFF2-40B4-BE49-F238E27FC236}">
              <a16:creationId xmlns:a16="http://schemas.microsoft.com/office/drawing/2014/main" id="{00000000-0008-0000-1400-000002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1505" name="Picture 1" descr="PGCBHEADER022205">
          <a:extLst>
            <a:ext uri="{FF2B5EF4-FFF2-40B4-BE49-F238E27FC236}">
              <a16:creationId xmlns:a16="http://schemas.microsoft.com/office/drawing/2014/main" id="{00000000-0008-0000-1500-000001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2" name="Picture 4" descr="PGCBHEADER022205">
          <a:extLst>
            <a:ext uri="{FF2B5EF4-FFF2-40B4-BE49-F238E27FC236}">
              <a16:creationId xmlns:a16="http://schemas.microsoft.com/office/drawing/2014/main" id="{00000000-0008-0000-1600-000004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3" name="Picture 5" descr="PGCBHEADER022205">
          <a:extLst>
            <a:ext uri="{FF2B5EF4-FFF2-40B4-BE49-F238E27FC236}">
              <a16:creationId xmlns:a16="http://schemas.microsoft.com/office/drawing/2014/main" id="{00000000-0008-0000-1600-000005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3" name="Picture 1" descr="PGCBHEADER022205">
          <a:extLst>
            <a:ext uri="{FF2B5EF4-FFF2-40B4-BE49-F238E27FC236}">
              <a16:creationId xmlns:a16="http://schemas.microsoft.com/office/drawing/2014/main" id="{00000000-0008-0000-1700-000001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4" name="Picture 2" descr="PGCBHEADER022205">
          <a:extLst>
            <a:ext uri="{FF2B5EF4-FFF2-40B4-BE49-F238E27FC236}">
              <a16:creationId xmlns:a16="http://schemas.microsoft.com/office/drawing/2014/main" id="{00000000-0008-0000-1700-000002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7" name="Picture 1" descr="PGCBHEADER022205">
          <a:extLst>
            <a:ext uri="{FF2B5EF4-FFF2-40B4-BE49-F238E27FC236}">
              <a16:creationId xmlns:a16="http://schemas.microsoft.com/office/drawing/2014/main" id="{00000000-0008-0000-1800-000001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8" name="Picture 2" descr="PGCBHEADER022205">
          <a:extLst>
            <a:ext uri="{FF2B5EF4-FFF2-40B4-BE49-F238E27FC236}">
              <a16:creationId xmlns:a16="http://schemas.microsoft.com/office/drawing/2014/main" id="{00000000-0008-0000-1800-000002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5" name="Picture 1" descr="PGCBHEADER022205">
          <a:extLst>
            <a:ext uri="{FF2B5EF4-FFF2-40B4-BE49-F238E27FC236}">
              <a16:creationId xmlns:a16="http://schemas.microsoft.com/office/drawing/2014/main" id="{00000000-0008-0000-1900-000001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6" name="Picture 2" descr="PGCBHEADER022205">
          <a:extLst>
            <a:ext uri="{FF2B5EF4-FFF2-40B4-BE49-F238E27FC236}">
              <a16:creationId xmlns:a16="http://schemas.microsoft.com/office/drawing/2014/main" id="{00000000-0008-0000-1900-000002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7649" name="Picture 1" descr="PGCBHEADER022205">
          <a:extLst>
            <a:ext uri="{FF2B5EF4-FFF2-40B4-BE49-F238E27FC236}">
              <a16:creationId xmlns:a16="http://schemas.microsoft.com/office/drawing/2014/main" id="{00000000-0008-0000-1A00-00000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3" name="Picture 1" descr="PGCBHEADER022205">
          <a:extLst>
            <a:ext uri="{FF2B5EF4-FFF2-40B4-BE49-F238E27FC236}">
              <a16:creationId xmlns:a16="http://schemas.microsoft.com/office/drawing/2014/main" id="{00000000-0008-0000-1B00-000001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4" name="Picture 2" descr="PGCBHEADER022205">
          <a:extLst>
            <a:ext uri="{FF2B5EF4-FFF2-40B4-BE49-F238E27FC236}">
              <a16:creationId xmlns:a16="http://schemas.microsoft.com/office/drawing/2014/main" id="{00000000-0008-0000-1B00-000002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7" name="Picture 1" descr="PGCBHEADER022205">
          <a:extLst>
            <a:ext uri="{FF2B5EF4-FFF2-40B4-BE49-F238E27FC236}">
              <a16:creationId xmlns:a16="http://schemas.microsoft.com/office/drawing/2014/main" id="{00000000-0008-0000-1C00-000001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8" name="Picture 2" descr="PGCBHEADER022205">
          <a:extLst>
            <a:ext uri="{FF2B5EF4-FFF2-40B4-BE49-F238E27FC236}">
              <a16:creationId xmlns:a16="http://schemas.microsoft.com/office/drawing/2014/main" id="{00000000-0008-0000-1C00-000002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5841" name="Picture 1" descr="PGCBHEADER022205">
          <a:extLst>
            <a:ext uri="{FF2B5EF4-FFF2-40B4-BE49-F238E27FC236}">
              <a16:creationId xmlns:a16="http://schemas.microsoft.com/office/drawing/2014/main" id="{00000000-0008-0000-1D00-000001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5121" name="Picture 1" descr="PGCBHEADER022205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7" name="Picture 1" descr="PGCBHEADER022205">
          <a:extLst>
            <a:ext uri="{FF2B5EF4-FFF2-40B4-BE49-F238E27FC236}">
              <a16:creationId xmlns:a16="http://schemas.microsoft.com/office/drawing/2014/main" id="{00000000-0008-0000-1E00-000001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8" name="Picture 2" descr="PGCBHEADER022205">
          <a:extLst>
            <a:ext uri="{FF2B5EF4-FFF2-40B4-BE49-F238E27FC236}">
              <a16:creationId xmlns:a16="http://schemas.microsoft.com/office/drawing/2014/main" id="{00000000-0008-0000-1E00-000002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5" name="Picture 1" descr="PGCBHEADER022205">
          <a:extLst>
            <a:ext uri="{FF2B5EF4-FFF2-40B4-BE49-F238E27FC236}">
              <a16:creationId xmlns:a16="http://schemas.microsoft.com/office/drawing/2014/main" id="{00000000-0008-0000-1F00-000001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6" name="Picture 2" descr="PGCBHEADER022205">
          <a:extLst>
            <a:ext uri="{FF2B5EF4-FFF2-40B4-BE49-F238E27FC236}">
              <a16:creationId xmlns:a16="http://schemas.microsoft.com/office/drawing/2014/main" id="{00000000-0008-0000-1F00-000002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7" name="Picture 1" descr="PGCBHEADER022205">
          <a:extLst>
            <a:ext uri="{FF2B5EF4-FFF2-40B4-BE49-F238E27FC236}">
              <a16:creationId xmlns:a16="http://schemas.microsoft.com/office/drawing/2014/main" id="{00000000-0008-0000-2000-000001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8" name="Picture 2" descr="PGCBHEADER022205">
          <a:extLst>
            <a:ext uri="{FF2B5EF4-FFF2-40B4-BE49-F238E27FC236}">
              <a16:creationId xmlns:a16="http://schemas.microsoft.com/office/drawing/2014/main" id="{00000000-0008-0000-2000-000002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207169</xdr:colOff>
      <xdr:row>0</xdr:row>
      <xdr:rowOff>95250</xdr:rowOff>
    </xdr:from>
    <xdr:to>
      <xdr:col>10</xdr:col>
      <xdr:colOff>334365</xdr:colOff>
      <xdr:row>2</xdr:row>
      <xdr:rowOff>142875</xdr:rowOff>
    </xdr:to>
    <xdr:pic>
      <xdr:nvPicPr>
        <xdr:cNvPr id="43009" name="Picture 1" descr="LetterHead_Color-no-info">
          <a:extLst>
            <a:ext uri="{FF2B5EF4-FFF2-40B4-BE49-F238E27FC236}">
              <a16:creationId xmlns:a16="http://schemas.microsoft.com/office/drawing/2014/main" id="{00000000-0008-0000-2100-000001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513" y="95250"/>
          <a:ext cx="5973165" cy="988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892968</xdr:colOff>
      <xdr:row>0</xdr:row>
      <xdr:rowOff>83344</xdr:rowOff>
    </xdr:from>
    <xdr:to>
      <xdr:col>24</xdr:col>
      <xdr:colOff>151008</xdr:colOff>
      <xdr:row>2</xdr:row>
      <xdr:rowOff>130969</xdr:rowOff>
    </xdr:to>
    <xdr:pic>
      <xdr:nvPicPr>
        <xdr:cNvPr id="5" name="Picture 1" descr="LetterHead_Color-no-info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47281" y="83344"/>
          <a:ext cx="5973165" cy="988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40961" name="Picture 1" descr="PGCBHEADER022205">
          <a:extLst>
            <a:ext uri="{FF2B5EF4-FFF2-40B4-BE49-F238E27FC236}">
              <a16:creationId xmlns:a16="http://schemas.microsoft.com/office/drawing/2014/main" id="{00000000-0008-0000-2300-000001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3" name="Picture 1" descr="PGCBHEADER022205">
          <a:extLst>
            <a:ext uri="{FF2B5EF4-FFF2-40B4-BE49-F238E27FC236}">
              <a16:creationId xmlns:a16="http://schemas.microsoft.com/office/drawing/2014/main" id="{00000000-0008-0000-2400-000001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4" name="Picture 2" descr="PGCBHEADER022205">
          <a:extLst>
            <a:ext uri="{FF2B5EF4-FFF2-40B4-BE49-F238E27FC236}">
              <a16:creationId xmlns:a16="http://schemas.microsoft.com/office/drawing/2014/main" id="{00000000-0008-0000-2400-000002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89" name="Picture 1" descr="PGCBHEADER022205">
          <a:extLst>
            <a:ext uri="{FF2B5EF4-FFF2-40B4-BE49-F238E27FC236}">
              <a16:creationId xmlns:a16="http://schemas.microsoft.com/office/drawing/2014/main" id="{00000000-0008-0000-2500-000001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90" name="Picture 2" descr="PGCBHEADER022205">
          <a:extLst>
            <a:ext uri="{FF2B5EF4-FFF2-40B4-BE49-F238E27FC236}">
              <a16:creationId xmlns:a16="http://schemas.microsoft.com/office/drawing/2014/main" id="{00000000-0008-0000-2500-000002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3" name="Picture 1" descr="PGCBHEADER022205">
          <a:extLst>
            <a:ext uri="{FF2B5EF4-FFF2-40B4-BE49-F238E27FC236}">
              <a16:creationId xmlns:a16="http://schemas.microsoft.com/office/drawing/2014/main" id="{00000000-0008-0000-2600-00000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4" name="Picture 2" descr="PGCBHEADER022205">
          <a:extLst>
            <a:ext uri="{FF2B5EF4-FFF2-40B4-BE49-F238E27FC236}">
              <a16:creationId xmlns:a16="http://schemas.microsoft.com/office/drawing/2014/main" id="{00000000-0008-0000-2600-00000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69" name="Picture 1" descr="PGCBHEADER022205">
          <a:extLst>
            <a:ext uri="{FF2B5EF4-FFF2-40B4-BE49-F238E27FC236}">
              <a16:creationId xmlns:a16="http://schemas.microsoft.com/office/drawing/2014/main" id="{00000000-0008-0000-2700-000001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70" name="Picture 2" descr="PGCBHEADER022205">
          <a:extLst>
            <a:ext uri="{FF2B5EF4-FFF2-40B4-BE49-F238E27FC236}">
              <a16:creationId xmlns:a16="http://schemas.microsoft.com/office/drawing/2014/main" id="{00000000-0008-0000-2700-000002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1745" name="Picture 1" descr="PGCBHEADER022205">
          <a:extLst>
            <a:ext uri="{FF2B5EF4-FFF2-40B4-BE49-F238E27FC236}">
              <a16:creationId xmlns:a16="http://schemas.microsoft.com/office/drawing/2014/main" id="{00000000-0008-0000-2800-000001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4097" name="Picture 1" descr="PGCBHEADER022205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1" name="Picture 1" descr="PGCBHEADER022205">
          <a:extLst>
            <a:ext uri="{FF2B5EF4-FFF2-40B4-BE49-F238E27FC236}">
              <a16:creationId xmlns:a16="http://schemas.microsoft.com/office/drawing/2014/main" id="{00000000-0008-0000-2900-000001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2" name="Picture 2" descr="PGCBHEADER022205">
          <a:extLst>
            <a:ext uri="{FF2B5EF4-FFF2-40B4-BE49-F238E27FC236}">
              <a16:creationId xmlns:a16="http://schemas.microsoft.com/office/drawing/2014/main" id="{00000000-0008-0000-2900-000002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91B18CFC-AC4D-49EA-970D-2785557D667D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3073" name="Picture 1" descr="PGCBHEADER022205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2049" name="Picture 1" descr="PGCBHEADER022205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5" name="Picture 1" descr="PGCBHEADER022205">
          <a:extLst>
            <a:ext uri="{FF2B5EF4-FFF2-40B4-BE49-F238E27FC236}">
              <a16:creationId xmlns:a16="http://schemas.microsoft.com/office/drawing/2014/main" id="{00000000-0008-0000-07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8193" name="Picture 1" descr="PGCBHEADER022205">
          <a:extLst>
            <a:ext uri="{FF2B5EF4-FFF2-40B4-BE49-F238E27FC236}">
              <a16:creationId xmlns:a16="http://schemas.microsoft.com/office/drawing/2014/main" id="{00000000-0008-0000-08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9217" name="Picture 1" descr="PGCBHEADER022205">
          <a:extLst>
            <a:ext uri="{FF2B5EF4-FFF2-40B4-BE49-F238E27FC236}">
              <a16:creationId xmlns:a16="http://schemas.microsoft.com/office/drawing/2014/main" id="{00000000-0008-0000-09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workbookViewId="0">
      <selection activeCell="A13" sqref="A13"/>
    </sheetView>
  </sheetViews>
  <sheetFormatPr defaultRowHeight="12.75" x14ac:dyDescent="0.2"/>
  <cols>
    <col min="1" max="1" width="22.7109375" bestFit="1" customWidth="1"/>
    <col min="2" max="2" width="12.42578125" bestFit="1" customWidth="1"/>
    <col min="3" max="3" width="15.5703125" bestFit="1" customWidth="1"/>
    <col min="4" max="4" width="16.28515625" bestFit="1" customWidth="1"/>
    <col min="5" max="5" width="22.7109375" bestFit="1" customWidth="1"/>
  </cols>
  <sheetData>
    <row r="1" spans="1:5" x14ac:dyDescent="0.2">
      <c r="A1" s="1" t="s">
        <v>9</v>
      </c>
    </row>
    <row r="4" spans="1:5" x14ac:dyDescent="0.2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ht="7.5" customHeight="1" x14ac:dyDescent="0.2">
      <c r="A5" s="5"/>
      <c r="B5" s="6"/>
    </row>
    <row r="6" spans="1:5" x14ac:dyDescent="0.2">
      <c r="A6" s="7" t="s">
        <v>3</v>
      </c>
    </row>
    <row r="7" spans="1:5" x14ac:dyDescent="0.2">
      <c r="A7" s="7" t="s">
        <v>4</v>
      </c>
    </row>
    <row r="8" spans="1:5" x14ac:dyDescent="0.2">
      <c r="A8" s="1" t="s">
        <v>6</v>
      </c>
    </row>
    <row r="13" spans="1:5" x14ac:dyDescent="0.2">
      <c r="A13" s="1"/>
    </row>
    <row r="20" spans="1:1" x14ac:dyDescent="0.2">
      <c r="A20" s="1"/>
    </row>
  </sheetData>
  <phoneticPr fontId="8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2.85546875" style="1" bestFit="1" customWidth="1"/>
    <col min="9" max="9" width="12.85546875" bestFit="1" customWidth="1"/>
    <col min="11" max="11" width="12.85546875" bestFit="1" customWidth="1"/>
  </cols>
  <sheetData>
    <row r="1" spans="1:11" ht="60.75" customHeight="1" x14ac:dyDescent="0.2">
      <c r="A1" s="93"/>
      <c r="B1" s="93"/>
      <c r="C1" s="93"/>
      <c r="D1" s="93"/>
      <c r="E1" s="93"/>
      <c r="F1" s="93"/>
    </row>
    <row r="2" spans="1:11" ht="26.25" customHeight="1" x14ac:dyDescent="0.25">
      <c r="A2" s="94" t="s">
        <v>22</v>
      </c>
      <c r="B2" s="95"/>
      <c r="C2" s="95"/>
      <c r="D2" s="95"/>
      <c r="E2" s="95"/>
      <c r="F2" s="95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20" t="s">
        <v>26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34889453.100000001</v>
      </c>
      <c r="D8" s="13">
        <v>34889453.100000001</v>
      </c>
      <c r="E8" s="13"/>
      <c r="F8" s="13">
        <v>34889453.100000001</v>
      </c>
    </row>
    <row r="9" spans="1:11" x14ac:dyDescent="0.2">
      <c r="A9" t="s">
        <v>2</v>
      </c>
      <c r="B9" s="13">
        <v>31372205.920000002</v>
      </c>
      <c r="D9" s="13">
        <v>31372205.920000002</v>
      </c>
      <c r="E9" s="13"/>
      <c r="F9" s="13">
        <v>31372205.920000002</v>
      </c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</row>
    <row r="11" spans="1:11" x14ac:dyDescent="0.2">
      <c r="A11" t="s">
        <v>31</v>
      </c>
      <c r="B11" s="13">
        <f>+B8-B9-B10</f>
        <v>3517247.1799999997</v>
      </c>
      <c r="D11" s="13">
        <f>+D8-D9-D10</f>
        <v>3517247.1799999997</v>
      </c>
      <c r="F11" s="13">
        <f>+F8-F9-F10</f>
        <v>3517247.1799999997</v>
      </c>
      <c r="G11" s="21"/>
      <c r="H11" s="23"/>
      <c r="I11" s="21"/>
      <c r="J11" s="23"/>
      <c r="K11" s="21"/>
    </row>
    <row r="12" spans="1:11" x14ac:dyDescent="0.2">
      <c r="A12" t="s">
        <v>25</v>
      </c>
      <c r="B12" s="13">
        <v>1934485.949</v>
      </c>
      <c r="D12" s="13">
        <v>1934485.949</v>
      </c>
      <c r="F12" s="13">
        <v>1934485.949</v>
      </c>
    </row>
    <row r="13" spans="1:11" x14ac:dyDescent="0.2">
      <c r="A13" t="s">
        <v>32</v>
      </c>
      <c r="B13" s="13">
        <v>1582761.2309999999</v>
      </c>
      <c r="D13" s="13">
        <v>1582761.2309999999</v>
      </c>
      <c r="F13" s="13">
        <v>1582761.2309999999</v>
      </c>
    </row>
    <row r="14" spans="1:11" x14ac:dyDescent="0.2">
      <c r="A14" t="s">
        <v>5</v>
      </c>
      <c r="B14" s="18">
        <v>1099</v>
      </c>
    </row>
    <row r="17" spans="1:11" x14ac:dyDescent="0.2">
      <c r="A17" s="8" t="s">
        <v>4</v>
      </c>
      <c r="B17" s="8"/>
      <c r="C17" s="8"/>
    </row>
    <row r="18" spans="1:11" x14ac:dyDescent="0.2">
      <c r="A18" t="s">
        <v>1</v>
      </c>
      <c r="B18" s="13">
        <v>62127659.839999996</v>
      </c>
      <c r="C18" s="13"/>
      <c r="D18" s="13">
        <v>62127659.839999996</v>
      </c>
      <c r="E18" s="13"/>
      <c r="F18" s="13">
        <v>62127659.839999996</v>
      </c>
    </row>
    <row r="19" spans="1:11" x14ac:dyDescent="0.2">
      <c r="A19" t="s">
        <v>2</v>
      </c>
      <c r="B19" s="13">
        <v>56814834.200000003</v>
      </c>
      <c r="C19" s="13"/>
      <c r="D19" s="13">
        <v>56814834.200000003</v>
      </c>
      <c r="E19" s="13"/>
      <c r="F19" s="13">
        <v>56814834.200000003</v>
      </c>
    </row>
    <row r="20" spans="1:11" x14ac:dyDescent="0.2">
      <c r="A20" t="s">
        <v>0</v>
      </c>
      <c r="B20" s="13">
        <v>0</v>
      </c>
      <c r="C20" s="13"/>
      <c r="D20" s="13">
        <v>0</v>
      </c>
      <c r="E20" s="13"/>
      <c r="F20" s="13">
        <v>0</v>
      </c>
    </row>
    <row r="21" spans="1:11" x14ac:dyDescent="0.2">
      <c r="A21" t="s">
        <v>31</v>
      </c>
      <c r="B21" s="13">
        <f>+B18-B19-B20</f>
        <v>5312825.6399999931</v>
      </c>
      <c r="D21" s="13">
        <f>+D18-D19-D20</f>
        <v>5312825.6399999931</v>
      </c>
      <c r="F21" s="13">
        <f>+F18-F19-F20</f>
        <v>5312825.6399999931</v>
      </c>
      <c r="G21" s="21"/>
      <c r="H21" s="23"/>
      <c r="I21" s="21"/>
      <c r="J21" s="23"/>
      <c r="K21" s="21"/>
    </row>
    <row r="22" spans="1:11" x14ac:dyDescent="0.2">
      <c r="A22" t="s">
        <v>25</v>
      </c>
      <c r="B22" s="13">
        <v>2922054.1019999967</v>
      </c>
      <c r="D22" s="13">
        <v>2922054.1019999967</v>
      </c>
      <c r="F22" s="13">
        <v>2922054.1019999967</v>
      </c>
    </row>
    <row r="23" spans="1:11" x14ac:dyDescent="0.2">
      <c r="A23" t="s">
        <v>32</v>
      </c>
      <c r="B23" s="13">
        <v>2390771.5379999969</v>
      </c>
      <c r="D23" s="13">
        <v>2390771.5379999969</v>
      </c>
      <c r="F23" s="13">
        <v>2390771.5379999969</v>
      </c>
    </row>
    <row r="24" spans="1:11" x14ac:dyDescent="0.2">
      <c r="A24" t="s">
        <v>5</v>
      </c>
      <c r="B24" s="18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97017112.939999998</v>
      </c>
      <c r="D28" s="13">
        <v>97017112.939999998</v>
      </c>
      <c r="F28" s="13">
        <v>97017112.939999998</v>
      </c>
    </row>
    <row r="29" spans="1:11" x14ac:dyDescent="0.2">
      <c r="A29" t="s">
        <v>2</v>
      </c>
      <c r="B29" s="13">
        <v>88187040.120000005</v>
      </c>
      <c r="D29" s="13">
        <v>88187040.120000005</v>
      </c>
      <c r="F29" s="13">
        <v>88187040.120000005</v>
      </c>
    </row>
    <row r="30" spans="1:11" x14ac:dyDescent="0.2">
      <c r="A30" t="s">
        <v>0</v>
      </c>
      <c r="B30" s="13">
        <v>0</v>
      </c>
      <c r="D30" s="13">
        <v>0</v>
      </c>
      <c r="F30" s="13">
        <v>0</v>
      </c>
    </row>
    <row r="31" spans="1:11" x14ac:dyDescent="0.2">
      <c r="A31" t="s">
        <v>31</v>
      </c>
      <c r="B31" s="13">
        <f>+B28-B29-B30</f>
        <v>8830072.8199999928</v>
      </c>
      <c r="D31" s="13">
        <f>+D28-D29-D30</f>
        <v>8830072.8199999928</v>
      </c>
      <c r="F31" s="13">
        <f>+F28-F29-F30</f>
        <v>8830072.8199999928</v>
      </c>
      <c r="G31" s="21"/>
      <c r="H31" s="23"/>
      <c r="I31" s="21"/>
      <c r="J31" s="23"/>
      <c r="K31" s="21"/>
    </row>
    <row r="32" spans="1:11" x14ac:dyDescent="0.2">
      <c r="A32" t="s">
        <v>25</v>
      </c>
      <c r="B32" s="13">
        <v>4856540.0509999963</v>
      </c>
      <c r="D32" s="13">
        <v>4856540.0509999963</v>
      </c>
      <c r="F32" s="13">
        <v>4856540.0509999963</v>
      </c>
    </row>
    <row r="33" spans="1:6" x14ac:dyDescent="0.2">
      <c r="A33" t="s">
        <v>32</v>
      </c>
      <c r="B33" s="13">
        <v>3973532.7689999971</v>
      </c>
      <c r="D33" s="13">
        <v>3973532.7689999971</v>
      </c>
      <c r="F33" s="13">
        <v>3973532.7689999971</v>
      </c>
    </row>
    <row r="34" spans="1:6" x14ac:dyDescent="0.2">
      <c r="A34" t="s">
        <v>5</v>
      </c>
      <c r="B34" s="18">
        <v>3175</v>
      </c>
    </row>
    <row r="37" spans="1:6" x14ac:dyDescent="0.2">
      <c r="A37" s="19" t="s">
        <v>33</v>
      </c>
    </row>
    <row r="38" spans="1:6" x14ac:dyDescent="0.2">
      <c r="A38" s="24" t="s">
        <v>36</v>
      </c>
    </row>
    <row r="39" spans="1:6" x14ac:dyDescent="0.2">
      <c r="A39" s="24" t="s">
        <v>35</v>
      </c>
    </row>
    <row r="40" spans="1:6" x14ac:dyDescent="0.2">
      <c r="A40" s="24" t="s">
        <v>34</v>
      </c>
    </row>
  </sheetData>
  <mergeCells count="2">
    <mergeCell ref="A1:F1"/>
    <mergeCell ref="A2:F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3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4" style="1" bestFit="1" customWidth="1"/>
    <col min="9" max="9" width="14" bestFit="1" customWidth="1"/>
    <col min="11" max="11" width="14" bestFit="1" customWidth="1"/>
  </cols>
  <sheetData>
    <row r="1" spans="1:11" ht="60.75" customHeight="1" x14ac:dyDescent="0.2">
      <c r="A1" s="93"/>
      <c r="B1" s="93"/>
      <c r="C1" s="93"/>
      <c r="D1" s="93"/>
      <c r="E1" s="93"/>
      <c r="F1" s="93"/>
    </row>
    <row r="2" spans="1:11" ht="26.25" customHeight="1" x14ac:dyDescent="0.25">
      <c r="A2" s="94" t="s">
        <v>22</v>
      </c>
      <c r="B2" s="95"/>
      <c r="C2" s="95"/>
      <c r="D2" s="95"/>
      <c r="E2" s="95"/>
      <c r="F2" s="95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20" t="s">
        <v>29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32081199.780000001</v>
      </c>
      <c r="D8" s="13">
        <v>66970652.880000003</v>
      </c>
      <c r="E8" s="13"/>
      <c r="F8" s="13">
        <v>66970652.880000003</v>
      </c>
    </row>
    <row r="9" spans="1:11" x14ac:dyDescent="0.2">
      <c r="A9" t="s">
        <v>2</v>
      </c>
      <c r="B9" s="13">
        <v>28805756.190000001</v>
      </c>
      <c r="D9" s="13">
        <v>60177962.109999999</v>
      </c>
      <c r="E9" s="13"/>
      <c r="F9" s="13">
        <v>60177962.109999999</v>
      </c>
    </row>
    <row r="10" spans="1:11" x14ac:dyDescent="0.2">
      <c r="A10" t="s">
        <v>0</v>
      </c>
      <c r="B10" s="13">
        <v>6410</v>
      </c>
      <c r="D10" s="13">
        <v>6410</v>
      </c>
      <c r="F10" s="13">
        <v>6410</v>
      </c>
    </row>
    <row r="11" spans="1:11" x14ac:dyDescent="0.2">
      <c r="A11" t="s">
        <v>30</v>
      </c>
      <c r="B11" s="13">
        <v>34542.519999999997</v>
      </c>
      <c r="D11" s="13">
        <v>34542.519999999997</v>
      </c>
      <c r="F11" s="13">
        <v>34542.519999999997</v>
      </c>
    </row>
    <row r="12" spans="1:11" x14ac:dyDescent="0.2">
      <c r="A12" t="s">
        <v>31</v>
      </c>
      <c r="B12" s="13">
        <f>+B8-B9-B10+B11</f>
        <v>3303576.11</v>
      </c>
      <c r="D12" s="13">
        <f>+D8-D9-D10+D11</f>
        <v>6820823.2900000028</v>
      </c>
      <c r="F12" s="13">
        <f>+F8-F9-F10+F11</f>
        <v>6820823.2900000028</v>
      </c>
      <c r="G12" s="21"/>
      <c r="I12" s="21"/>
      <c r="K12" s="21"/>
    </row>
    <row r="13" spans="1:11" x14ac:dyDescent="0.2">
      <c r="A13" t="s">
        <v>25</v>
      </c>
      <c r="B13" s="13">
        <v>1816966.8605000002</v>
      </c>
      <c r="D13" s="13">
        <v>3751452.8095000018</v>
      </c>
      <c r="F13" s="13">
        <v>3751452.8095000018</v>
      </c>
    </row>
    <row r="14" spans="1:11" x14ac:dyDescent="0.2">
      <c r="A14" t="s">
        <v>32</v>
      </c>
      <c r="B14" s="13">
        <v>1486609.2494999999</v>
      </c>
      <c r="D14" s="13">
        <v>3069370.4805000015</v>
      </c>
      <c r="F14" s="13">
        <v>3069370.4805000015</v>
      </c>
    </row>
    <row r="15" spans="1:11" x14ac:dyDescent="0.2">
      <c r="A15" t="s">
        <v>5</v>
      </c>
      <c r="B15" s="18">
        <v>1099</v>
      </c>
    </row>
    <row r="18" spans="1:11" x14ac:dyDescent="0.2">
      <c r="A18" s="8" t="s">
        <v>4</v>
      </c>
      <c r="B18" s="8"/>
      <c r="C18" s="8"/>
    </row>
    <row r="19" spans="1:11" x14ac:dyDescent="0.2">
      <c r="A19" t="s">
        <v>1</v>
      </c>
      <c r="B19" s="13">
        <v>58503585.659999996</v>
      </c>
      <c r="C19" s="13"/>
      <c r="D19" s="13">
        <v>120631245.5</v>
      </c>
      <c r="E19" s="13"/>
      <c r="F19" s="13">
        <v>120631245.5</v>
      </c>
    </row>
    <row r="20" spans="1:11" x14ac:dyDescent="0.2">
      <c r="A20" t="s">
        <v>2</v>
      </c>
      <c r="B20" s="13">
        <v>53074225.850000001</v>
      </c>
      <c r="C20" s="13"/>
      <c r="D20" s="13">
        <v>109889060.05000001</v>
      </c>
      <c r="E20" s="13"/>
      <c r="F20" s="13">
        <v>109889060.05000001</v>
      </c>
    </row>
    <row r="21" spans="1:11" x14ac:dyDescent="0.2">
      <c r="A21" t="s">
        <v>0</v>
      </c>
      <c r="B21" s="13">
        <v>18398</v>
      </c>
      <c r="C21" s="13"/>
      <c r="D21" s="13">
        <v>18398</v>
      </c>
      <c r="E21" s="13"/>
      <c r="F21" s="13">
        <v>18398</v>
      </c>
    </row>
    <row r="22" spans="1:11" x14ac:dyDescent="0.2">
      <c r="A22" t="s">
        <v>31</v>
      </c>
      <c r="B22" s="13">
        <f>+B19-B20-B21</f>
        <v>5410961.8099999949</v>
      </c>
      <c r="D22" s="13">
        <f>+D19-D20-D21</f>
        <v>10723787.449999988</v>
      </c>
      <c r="F22" s="13">
        <f>+F19-F20-F21</f>
        <v>10723787.449999988</v>
      </c>
      <c r="G22" s="21"/>
      <c r="I22" s="21"/>
      <c r="K22" s="21"/>
    </row>
    <row r="23" spans="1:11" x14ac:dyDescent="0.2">
      <c r="A23" t="s">
        <v>25</v>
      </c>
      <c r="B23" s="13">
        <v>2976028.9954999974</v>
      </c>
      <c r="D23" s="13">
        <v>5898083.0974999936</v>
      </c>
      <c r="F23" s="13">
        <v>5898083.0974999936</v>
      </c>
    </row>
    <row r="24" spans="1:11" x14ac:dyDescent="0.2">
      <c r="A24" t="s">
        <v>32</v>
      </c>
      <c r="B24" s="13">
        <v>2434932.814499998</v>
      </c>
      <c r="D24" s="13">
        <v>4825704.3524999944</v>
      </c>
      <c r="F24" s="13">
        <v>4825704.3524999944</v>
      </c>
    </row>
    <row r="25" spans="1:11" x14ac:dyDescent="0.2">
      <c r="A25" t="s">
        <v>5</v>
      </c>
      <c r="B25" s="18">
        <v>2076</v>
      </c>
      <c r="C25" s="13"/>
      <c r="D25" s="13"/>
      <c r="E25" s="13"/>
      <c r="F25" s="13"/>
    </row>
    <row r="27" spans="1:11" x14ac:dyDescent="0.2">
      <c r="B27" s="13"/>
    </row>
    <row r="28" spans="1:11" x14ac:dyDescent="0.2">
      <c r="A28" s="8" t="s">
        <v>6</v>
      </c>
      <c r="B28" s="13"/>
      <c r="C28" s="8"/>
    </row>
    <row r="29" spans="1:11" x14ac:dyDescent="0.2">
      <c r="A29" t="s">
        <v>1</v>
      </c>
      <c r="B29" s="13">
        <v>90584785.439999998</v>
      </c>
      <c r="D29" s="13">
        <v>187601898.38</v>
      </c>
      <c r="F29" s="13">
        <v>187601898.38</v>
      </c>
    </row>
    <row r="30" spans="1:11" x14ac:dyDescent="0.2">
      <c r="A30" t="s">
        <v>2</v>
      </c>
      <c r="B30" s="13">
        <v>81879982.040000007</v>
      </c>
      <c r="D30" s="13">
        <v>170067022.16000003</v>
      </c>
      <c r="F30" s="13">
        <v>170067022.16000003</v>
      </c>
    </row>
    <row r="31" spans="1:11" x14ac:dyDescent="0.2">
      <c r="A31" t="s">
        <v>0</v>
      </c>
      <c r="B31" s="13">
        <v>24808</v>
      </c>
      <c r="D31" s="13">
        <v>24808</v>
      </c>
      <c r="F31" s="13">
        <v>24808</v>
      </c>
    </row>
    <row r="32" spans="1:11" x14ac:dyDescent="0.2">
      <c r="A32" t="s">
        <v>30</v>
      </c>
      <c r="B32" s="13">
        <v>34542.519999999997</v>
      </c>
      <c r="D32" s="13">
        <v>34542.519999999997</v>
      </c>
      <c r="F32" s="13">
        <v>34542.519999999997</v>
      </c>
    </row>
    <row r="33" spans="1:11" x14ac:dyDescent="0.2">
      <c r="A33" t="s">
        <v>31</v>
      </c>
      <c r="B33" s="13">
        <f>+B29-B30-B31+B32</f>
        <v>8714537.9199999906</v>
      </c>
      <c r="D33" s="13">
        <f>+D29-D30-D31+D32</f>
        <v>17544610.739999969</v>
      </c>
      <c r="F33" s="13">
        <f>+F29-F30-F31+F32</f>
        <v>17544610.739999969</v>
      </c>
      <c r="G33" s="21"/>
      <c r="I33" s="21"/>
      <c r="K33" s="21"/>
    </row>
    <row r="34" spans="1:11" x14ac:dyDescent="0.2">
      <c r="A34" t="s">
        <v>25</v>
      </c>
      <c r="B34" s="13">
        <v>4792995.855999995</v>
      </c>
      <c r="D34" s="13">
        <v>9649535.9069999829</v>
      </c>
      <c r="F34" s="13">
        <v>9649535.9069999829</v>
      </c>
    </row>
    <row r="35" spans="1:11" x14ac:dyDescent="0.2">
      <c r="A35" t="s">
        <v>32</v>
      </c>
      <c r="B35" s="13">
        <v>3921542.0639999961</v>
      </c>
      <c r="D35" s="13">
        <v>7895074.8329999857</v>
      </c>
      <c r="F35" s="13">
        <v>7895074.8329999857</v>
      </c>
    </row>
    <row r="36" spans="1:11" x14ac:dyDescent="0.2">
      <c r="A36" t="s">
        <v>5</v>
      </c>
      <c r="B36" s="18">
        <v>3175</v>
      </c>
    </row>
    <row r="39" spans="1:11" x14ac:dyDescent="0.2">
      <c r="A39" s="19" t="s">
        <v>33</v>
      </c>
    </row>
    <row r="40" spans="1:11" x14ac:dyDescent="0.2">
      <c r="A40" s="24" t="s">
        <v>36</v>
      </c>
    </row>
    <row r="41" spans="1:11" x14ac:dyDescent="0.2">
      <c r="A41" s="24" t="s">
        <v>35</v>
      </c>
    </row>
    <row r="42" spans="1:11" ht="26.25" customHeight="1" x14ac:dyDescent="0.2">
      <c r="A42" s="97" t="s">
        <v>40</v>
      </c>
      <c r="B42" s="98"/>
      <c r="C42" s="98"/>
      <c r="D42" s="98"/>
      <c r="E42" s="98"/>
      <c r="F42" s="98"/>
    </row>
    <row r="43" spans="1:11" x14ac:dyDescent="0.2">
      <c r="A43" s="24" t="s">
        <v>34</v>
      </c>
    </row>
  </sheetData>
  <mergeCells count="3">
    <mergeCell ref="A1:F1"/>
    <mergeCell ref="A2:F2"/>
    <mergeCell ref="A42:F4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4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4" bestFit="1" customWidth="1"/>
    <col min="11" max="11" width="14" bestFit="1" customWidth="1"/>
  </cols>
  <sheetData>
    <row r="1" spans="1:11" ht="60.75" customHeight="1" x14ac:dyDescent="0.2">
      <c r="A1" s="93"/>
      <c r="B1" s="93"/>
      <c r="C1" s="93"/>
      <c r="D1" s="93"/>
      <c r="E1" s="93"/>
      <c r="F1" s="93"/>
    </row>
    <row r="2" spans="1:11" ht="26.25" customHeight="1" x14ac:dyDescent="0.25">
      <c r="A2" s="94" t="s">
        <v>22</v>
      </c>
      <c r="B2" s="95"/>
      <c r="C2" s="95"/>
      <c r="D2" s="95"/>
      <c r="E2" s="95"/>
      <c r="F2" s="95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20" t="s">
        <v>42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30839058.220000003</v>
      </c>
      <c r="D8" s="13">
        <v>97809711.100000024</v>
      </c>
      <c r="E8" s="13"/>
      <c r="F8" s="13">
        <v>97809711.100000024</v>
      </c>
    </row>
    <row r="9" spans="1:11" x14ac:dyDescent="0.2">
      <c r="A9" t="s">
        <v>2</v>
      </c>
      <c r="B9" s="13">
        <v>27967135.079999998</v>
      </c>
      <c r="D9" s="13">
        <v>88145097.189999998</v>
      </c>
      <c r="E9" s="13"/>
      <c r="F9" s="13">
        <v>88145097.189999998</v>
      </c>
    </row>
    <row r="10" spans="1:11" x14ac:dyDescent="0.2">
      <c r="A10" t="s">
        <v>0</v>
      </c>
      <c r="B10" s="13">
        <v>0</v>
      </c>
      <c r="D10" s="13">
        <v>6410</v>
      </c>
      <c r="F10" s="13">
        <v>6410</v>
      </c>
    </row>
    <row r="11" spans="1:11" x14ac:dyDescent="0.2">
      <c r="A11" t="s">
        <v>30</v>
      </c>
      <c r="B11" s="13">
        <v>164609.51</v>
      </c>
      <c r="D11" s="13">
        <v>199152.03</v>
      </c>
      <c r="F11" s="13">
        <v>199152.03</v>
      </c>
    </row>
    <row r="12" spans="1:11" x14ac:dyDescent="0.2">
      <c r="A12" t="s">
        <v>31</v>
      </c>
      <c r="B12" s="13">
        <v>3036532.65</v>
      </c>
      <c r="D12" s="13">
        <v>9857355.9400000256</v>
      </c>
      <c r="F12" s="13">
        <v>9857355.9400000256</v>
      </c>
      <c r="G12" s="21"/>
      <c r="I12" s="21"/>
      <c r="K12" s="21"/>
    </row>
    <row r="13" spans="1:11" x14ac:dyDescent="0.2">
      <c r="A13" t="s">
        <v>25</v>
      </c>
      <c r="B13" s="13">
        <v>1670092.9575000023</v>
      </c>
      <c r="D13" s="13">
        <v>5421545.7670000149</v>
      </c>
      <c r="F13" s="13">
        <v>5421545.7670000149</v>
      </c>
    </row>
    <row r="14" spans="1:11" x14ac:dyDescent="0.2">
      <c r="A14" t="s">
        <v>32</v>
      </c>
      <c r="B14" s="13">
        <v>1366439.692500002</v>
      </c>
      <c r="D14" s="13">
        <v>4435810.1730000116</v>
      </c>
      <c r="F14" s="13">
        <v>4435810.1730000116</v>
      </c>
    </row>
    <row r="15" spans="1:11" x14ac:dyDescent="0.2">
      <c r="A15" t="s">
        <v>5</v>
      </c>
      <c r="B15" s="18">
        <v>1099</v>
      </c>
    </row>
    <row r="18" spans="1:11" x14ac:dyDescent="0.2">
      <c r="A18" s="8" t="s">
        <v>4</v>
      </c>
      <c r="B18" s="8"/>
      <c r="C18" s="8"/>
    </row>
    <row r="19" spans="1:11" x14ac:dyDescent="0.2">
      <c r="A19" t="s">
        <v>1</v>
      </c>
      <c r="B19" s="13">
        <v>61625664.32</v>
      </c>
      <c r="C19" s="13"/>
      <c r="D19" s="13">
        <v>182256909.81999996</v>
      </c>
      <c r="E19" s="13"/>
      <c r="F19" s="13">
        <v>182256909.81999996</v>
      </c>
    </row>
    <row r="20" spans="1:11" x14ac:dyDescent="0.2">
      <c r="A20" t="s">
        <v>2</v>
      </c>
      <c r="B20" s="13">
        <v>56200761.839999996</v>
      </c>
      <c r="C20" s="13"/>
      <c r="D20" s="13">
        <v>166089821.88999999</v>
      </c>
      <c r="E20" s="13"/>
      <c r="F20" s="13">
        <v>166089821.88999999</v>
      </c>
    </row>
    <row r="21" spans="1:11" x14ac:dyDescent="0.2">
      <c r="A21" t="s">
        <v>0</v>
      </c>
      <c r="B21" s="13">
        <v>63731</v>
      </c>
      <c r="C21" s="13"/>
      <c r="D21" s="13">
        <v>82129</v>
      </c>
      <c r="E21" s="13"/>
      <c r="F21" s="13">
        <v>82129</v>
      </c>
    </row>
    <row r="22" spans="1:11" x14ac:dyDescent="0.2">
      <c r="A22" t="s">
        <v>31</v>
      </c>
      <c r="B22" s="13">
        <v>5361171.4800000004</v>
      </c>
      <c r="D22" s="13">
        <v>16084958.929999977</v>
      </c>
      <c r="E22" s="13"/>
      <c r="F22" s="13">
        <v>16084958.929999977</v>
      </c>
      <c r="G22" s="21"/>
      <c r="I22" s="21"/>
      <c r="K22" s="21"/>
    </row>
    <row r="23" spans="1:11" x14ac:dyDescent="0.2">
      <c r="A23" t="s">
        <v>25</v>
      </c>
      <c r="B23" s="13">
        <v>2948644.3140000026</v>
      </c>
      <c r="D23" s="13">
        <v>8846727.4114999883</v>
      </c>
      <c r="E23" s="13"/>
      <c r="F23" s="13">
        <v>8846727.4114999883</v>
      </c>
    </row>
    <row r="24" spans="1:11" x14ac:dyDescent="0.2">
      <c r="A24" t="s">
        <v>32</v>
      </c>
      <c r="B24" s="13">
        <v>2412527.1660000021</v>
      </c>
      <c r="D24" s="13">
        <v>7238231.51849999</v>
      </c>
      <c r="E24" s="13"/>
      <c r="F24" s="13">
        <v>7238231.51849999</v>
      </c>
    </row>
    <row r="25" spans="1:11" x14ac:dyDescent="0.2">
      <c r="A25" t="s">
        <v>5</v>
      </c>
      <c r="B25" s="18">
        <v>2076</v>
      </c>
      <c r="C25" s="13"/>
      <c r="D25" s="13"/>
      <c r="E25" s="13"/>
      <c r="F25" s="13"/>
    </row>
    <row r="27" spans="1:11" x14ac:dyDescent="0.2">
      <c r="B27" s="13"/>
    </row>
    <row r="28" spans="1:11" x14ac:dyDescent="0.2">
      <c r="A28" s="25" t="s">
        <v>41</v>
      </c>
      <c r="B28" s="13"/>
    </row>
    <row r="29" spans="1:11" x14ac:dyDescent="0.2">
      <c r="A29" t="s">
        <v>1</v>
      </c>
      <c r="B29" s="13">
        <v>2720685.82</v>
      </c>
      <c r="C29" s="13"/>
      <c r="D29" s="13">
        <v>2720685.82</v>
      </c>
      <c r="E29" s="13"/>
      <c r="F29" s="13">
        <v>2720685.82</v>
      </c>
    </row>
    <row r="30" spans="1:11" x14ac:dyDescent="0.2">
      <c r="A30" t="s">
        <v>2</v>
      </c>
      <c r="B30" s="13">
        <v>2468844.4900000002</v>
      </c>
      <c r="C30" s="13"/>
      <c r="D30" s="13">
        <v>2468844.4900000002</v>
      </c>
      <c r="E30" s="13"/>
      <c r="F30" s="13">
        <v>2468844.4900000002</v>
      </c>
    </row>
    <row r="31" spans="1:11" x14ac:dyDescent="0.2">
      <c r="A31" t="s">
        <v>0</v>
      </c>
      <c r="B31" s="13">
        <v>260</v>
      </c>
      <c r="C31" s="13"/>
      <c r="D31" s="13">
        <v>260</v>
      </c>
      <c r="E31" s="13"/>
      <c r="F31" s="13">
        <v>260</v>
      </c>
    </row>
    <row r="32" spans="1:11" x14ac:dyDescent="0.2">
      <c r="A32" t="s">
        <v>31</v>
      </c>
      <c r="B32" s="13">
        <v>251581.33</v>
      </c>
      <c r="D32" s="13">
        <v>251581.33</v>
      </c>
      <c r="E32" s="13"/>
      <c r="F32" s="13">
        <v>251581.33</v>
      </c>
    </row>
    <row r="33" spans="1:11" x14ac:dyDescent="0.2">
      <c r="A33" t="s">
        <v>25</v>
      </c>
      <c r="B33" s="13">
        <v>138369.73149999979</v>
      </c>
      <c r="D33" s="13">
        <v>138369.73149999979</v>
      </c>
      <c r="E33" s="13"/>
      <c r="F33" s="13">
        <v>138369.73149999979</v>
      </c>
    </row>
    <row r="34" spans="1:11" x14ac:dyDescent="0.2">
      <c r="A34" t="s">
        <v>32</v>
      </c>
      <c r="B34" s="13">
        <v>113211.59849999983</v>
      </c>
      <c r="D34" s="13">
        <v>113211.59849999983</v>
      </c>
      <c r="E34" s="13"/>
      <c r="F34" s="13">
        <v>113211.59849999983</v>
      </c>
    </row>
    <row r="35" spans="1:11" x14ac:dyDescent="0.2">
      <c r="A35" t="s">
        <v>5</v>
      </c>
      <c r="B35" s="18">
        <v>2744</v>
      </c>
      <c r="C35" s="13"/>
      <c r="D35" s="13"/>
      <c r="E35" s="13"/>
      <c r="F35" s="13"/>
    </row>
    <row r="36" spans="1:11" x14ac:dyDescent="0.2">
      <c r="B36" s="13"/>
    </row>
    <row r="37" spans="1:11" x14ac:dyDescent="0.2">
      <c r="B37" s="13"/>
    </row>
    <row r="38" spans="1:11" x14ac:dyDescent="0.2">
      <c r="A38" s="8" t="s">
        <v>6</v>
      </c>
      <c r="B38" s="13"/>
      <c r="C38" s="8"/>
    </row>
    <row r="39" spans="1:11" x14ac:dyDescent="0.2">
      <c r="A39" t="s">
        <v>1</v>
      </c>
      <c r="B39" s="13">
        <v>95185408.359999999</v>
      </c>
      <c r="D39" s="13">
        <v>282787306.74000001</v>
      </c>
      <c r="F39" s="13">
        <v>282787306.74000001</v>
      </c>
      <c r="G39" s="22"/>
    </row>
    <row r="40" spans="1:11" x14ac:dyDescent="0.2">
      <c r="A40" t="s">
        <v>2</v>
      </c>
      <c r="B40" s="13">
        <v>86636741.409999996</v>
      </c>
      <c r="D40" s="13">
        <v>256703763.56999999</v>
      </c>
      <c r="F40" s="13">
        <v>256703763.56999999</v>
      </c>
      <c r="G40" s="22"/>
    </row>
    <row r="41" spans="1:11" x14ac:dyDescent="0.2">
      <c r="A41" t="s">
        <v>0</v>
      </c>
      <c r="B41" s="13">
        <v>63991</v>
      </c>
      <c r="D41" s="13">
        <v>88799</v>
      </c>
      <c r="F41" s="13">
        <v>88799</v>
      </c>
      <c r="G41" s="22"/>
    </row>
    <row r="42" spans="1:11" x14ac:dyDescent="0.2">
      <c r="A42" t="s">
        <v>30</v>
      </c>
      <c r="B42" s="13">
        <v>164609.51</v>
      </c>
      <c r="D42" s="13">
        <v>199152.03</v>
      </c>
      <c r="F42" s="13">
        <v>199152.03</v>
      </c>
      <c r="G42" s="22"/>
    </row>
    <row r="43" spans="1:11" x14ac:dyDescent="0.2">
      <c r="A43" t="s">
        <v>31</v>
      </c>
      <c r="B43" s="13">
        <v>8649285.4600000046</v>
      </c>
      <c r="D43" s="13">
        <v>26193896.200000003</v>
      </c>
      <c r="F43" s="13">
        <v>26193896.200000003</v>
      </c>
      <c r="G43" s="21"/>
      <c r="I43" s="21"/>
      <c r="K43" s="21"/>
    </row>
    <row r="44" spans="1:11" x14ac:dyDescent="0.2">
      <c r="A44" t="s">
        <v>25</v>
      </c>
      <c r="B44" s="13">
        <v>4757107.0030000033</v>
      </c>
      <c r="D44" s="13">
        <v>14406642.910000002</v>
      </c>
      <c r="F44" s="13">
        <v>14406642.910000002</v>
      </c>
    </row>
    <row r="45" spans="1:11" x14ac:dyDescent="0.2">
      <c r="A45" t="s">
        <v>32</v>
      </c>
      <c r="B45" s="13">
        <v>3892178.4570000023</v>
      </c>
      <c r="D45" s="13">
        <v>11787253.290000001</v>
      </c>
      <c r="F45" s="13">
        <v>11787253.290000001</v>
      </c>
    </row>
    <row r="46" spans="1:11" x14ac:dyDescent="0.2">
      <c r="A46" t="s">
        <v>5</v>
      </c>
      <c r="B46" s="18">
        <v>5919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ht="26.25" customHeight="1" x14ac:dyDescent="0.2">
      <c r="A52" s="97" t="s">
        <v>40</v>
      </c>
      <c r="B52" s="98"/>
      <c r="C52" s="98"/>
      <c r="D52" s="98"/>
      <c r="E52" s="98"/>
      <c r="F52" s="98"/>
    </row>
    <row r="53" spans="1:6" x14ac:dyDescent="0.2">
      <c r="A53" s="24" t="s">
        <v>34</v>
      </c>
    </row>
    <row r="54" spans="1:6" ht="26.25" customHeight="1" x14ac:dyDescent="0.2">
      <c r="A54" s="99" t="s">
        <v>43</v>
      </c>
      <c r="B54" s="99"/>
      <c r="C54" s="99"/>
      <c r="D54" s="99"/>
      <c r="E54" s="99"/>
      <c r="F54" s="99"/>
    </row>
  </sheetData>
  <mergeCells count="4">
    <mergeCell ref="A1:F1"/>
    <mergeCell ref="A2:F2"/>
    <mergeCell ref="A52:F52"/>
    <mergeCell ref="A54:F54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3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93"/>
      <c r="B1" s="93"/>
      <c r="C1" s="93"/>
      <c r="D1" s="93"/>
      <c r="E1" s="93"/>
      <c r="F1" s="93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27</v>
      </c>
      <c r="E4" s="10"/>
      <c r="F4" s="16" t="s">
        <v>28</v>
      </c>
    </row>
    <row r="5" spans="1:6" x14ac:dyDescent="0.2">
      <c r="A5" s="9"/>
      <c r="B5" s="20" t="s">
        <v>44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30053805.779999997</v>
      </c>
      <c r="C8" s="13"/>
      <c r="D8" s="13">
        <v>127863516.88000003</v>
      </c>
      <c r="E8" s="13"/>
      <c r="F8" s="13">
        <v>127863516.88000003</v>
      </c>
    </row>
    <row r="9" spans="1:6" x14ac:dyDescent="0.2">
      <c r="A9" t="s">
        <v>2</v>
      </c>
      <c r="B9" s="13">
        <v>27149127.09</v>
      </c>
      <c r="C9" s="13"/>
      <c r="D9" s="13">
        <v>115294224.28</v>
      </c>
      <c r="E9" s="13"/>
      <c r="F9" s="13">
        <v>115294224.28</v>
      </c>
    </row>
    <row r="10" spans="1:6" x14ac:dyDescent="0.2">
      <c r="A10" t="s">
        <v>0</v>
      </c>
      <c r="B10" s="13">
        <v>0</v>
      </c>
      <c r="C10" s="13"/>
      <c r="D10" s="13">
        <v>6410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199152.03</v>
      </c>
      <c r="E11" s="13"/>
      <c r="F11" s="13">
        <v>199152.03</v>
      </c>
    </row>
    <row r="12" spans="1:6" x14ac:dyDescent="0.2">
      <c r="A12" t="s">
        <v>31</v>
      </c>
      <c r="B12" s="13">
        <v>2904678.69</v>
      </c>
      <c r="C12" s="13"/>
      <c r="D12" s="13">
        <v>12762034.629999999</v>
      </c>
      <c r="E12" s="13"/>
      <c r="F12" s="13">
        <v>12762034.629999999</v>
      </c>
    </row>
    <row r="13" spans="1:6" x14ac:dyDescent="0.2">
      <c r="A13" t="s">
        <v>25</v>
      </c>
      <c r="B13" s="13">
        <v>1597573.2794999988</v>
      </c>
      <c r="C13" s="13"/>
      <c r="D13" s="13">
        <v>7019119.0465000002</v>
      </c>
      <c r="E13" s="13"/>
      <c r="F13" s="13">
        <v>7019119.0465000002</v>
      </c>
    </row>
    <row r="14" spans="1:6" x14ac:dyDescent="0.2">
      <c r="A14" t="s">
        <v>32</v>
      </c>
      <c r="B14" s="13">
        <v>1307105.4104999991</v>
      </c>
      <c r="C14" s="13"/>
      <c r="D14" s="13">
        <v>5742915.5834999997</v>
      </c>
      <c r="E14" s="13"/>
      <c r="F14" s="13">
        <v>5742915.5834999997</v>
      </c>
    </row>
    <row r="15" spans="1:6" x14ac:dyDescent="0.2">
      <c r="A15" t="s">
        <v>5</v>
      </c>
      <c r="B15" s="26">
        <v>1099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52167107.550000004</v>
      </c>
      <c r="C19" s="13"/>
      <c r="D19" s="13">
        <v>234424017.36999997</v>
      </c>
      <c r="E19" s="13"/>
      <c r="F19" s="13">
        <v>234424017.36999997</v>
      </c>
    </row>
    <row r="20" spans="1:6" x14ac:dyDescent="0.2">
      <c r="A20" t="s">
        <v>2</v>
      </c>
      <c r="B20" s="13">
        <v>47521578.25</v>
      </c>
      <c r="C20" s="13"/>
      <c r="D20" s="13">
        <v>213611400.13999999</v>
      </c>
      <c r="E20" s="13"/>
      <c r="F20" s="13">
        <v>213611400.13999999</v>
      </c>
    </row>
    <row r="21" spans="1:6" x14ac:dyDescent="0.2">
      <c r="A21" t="s">
        <v>0</v>
      </c>
      <c r="B21" s="13">
        <v>41945</v>
      </c>
      <c r="C21" s="13"/>
      <c r="D21" s="13">
        <v>124074</v>
      </c>
      <c r="E21" s="13"/>
      <c r="F21" s="13">
        <v>124074</v>
      </c>
    </row>
    <row r="22" spans="1:6" x14ac:dyDescent="0.2">
      <c r="A22" t="s">
        <v>31</v>
      </c>
      <c r="B22" s="13">
        <v>4603584.3</v>
      </c>
      <c r="C22" s="13"/>
      <c r="D22" s="13">
        <v>20688543.230000004</v>
      </c>
      <c r="E22" s="13"/>
      <c r="F22" s="13">
        <v>20688543.230000004</v>
      </c>
    </row>
    <row r="23" spans="1:6" x14ac:dyDescent="0.2">
      <c r="A23" t="s">
        <v>25</v>
      </c>
      <c r="B23" s="13">
        <v>2531971.3650000026</v>
      </c>
      <c r="C23" s="13"/>
      <c r="D23" s="13">
        <v>11378698.776500003</v>
      </c>
      <c r="E23" s="13"/>
      <c r="F23" s="13">
        <v>11378698.776500003</v>
      </c>
    </row>
    <row r="24" spans="1:6" x14ac:dyDescent="0.2">
      <c r="A24" t="s">
        <v>32</v>
      </c>
      <c r="B24" s="13">
        <v>2071612.9350000022</v>
      </c>
      <c r="C24" s="13"/>
      <c r="D24" s="13">
        <v>9309844.4535000026</v>
      </c>
      <c r="E24" s="13"/>
      <c r="F24" s="13">
        <v>9309844.4535000026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66394368.910000004</v>
      </c>
      <c r="C29" s="13"/>
      <c r="D29" s="13">
        <v>69115054.729999989</v>
      </c>
      <c r="E29" s="13"/>
      <c r="F29" s="13">
        <v>69115054.729999989</v>
      </c>
    </row>
    <row r="30" spans="1:6" x14ac:dyDescent="0.2">
      <c r="A30" t="s">
        <v>2</v>
      </c>
      <c r="B30" s="13">
        <v>60010214.780000001</v>
      </c>
      <c r="C30" s="13"/>
      <c r="D30" s="13">
        <v>62479059.269999996</v>
      </c>
      <c r="E30" s="13"/>
      <c r="F30" s="13">
        <v>62479059.269999996</v>
      </c>
    </row>
    <row r="31" spans="1:6" x14ac:dyDescent="0.2">
      <c r="A31" t="s">
        <v>0</v>
      </c>
      <c r="B31" s="13">
        <v>330</v>
      </c>
      <c r="C31" s="13"/>
      <c r="D31" s="13">
        <v>590</v>
      </c>
      <c r="E31" s="13"/>
      <c r="F31" s="13">
        <v>590</v>
      </c>
    </row>
    <row r="32" spans="1:6" x14ac:dyDescent="0.2">
      <c r="A32" t="s">
        <v>31</v>
      </c>
      <c r="B32" s="13">
        <v>6383824.1299999999</v>
      </c>
      <c r="C32" s="13"/>
      <c r="D32" s="13">
        <v>6635405.459999999</v>
      </c>
      <c r="E32" s="13"/>
      <c r="F32" s="13">
        <v>6635405.459999999</v>
      </c>
    </row>
    <row r="33" spans="1:6" x14ac:dyDescent="0.2">
      <c r="A33" t="s">
        <v>25</v>
      </c>
      <c r="B33" s="13">
        <v>3511103.2715000003</v>
      </c>
      <c r="C33" s="13"/>
      <c r="D33" s="13">
        <v>3649473.0029999996</v>
      </c>
      <c r="E33" s="13"/>
      <c r="F33" s="13">
        <v>3649473.0029999996</v>
      </c>
    </row>
    <row r="34" spans="1:6" x14ac:dyDescent="0.2">
      <c r="A34" t="s">
        <v>32</v>
      </c>
      <c r="B34" s="13">
        <v>2872720.8585000001</v>
      </c>
      <c r="C34" s="13"/>
      <c r="D34" s="13">
        <v>2985932.4569999995</v>
      </c>
      <c r="E34" s="13"/>
      <c r="F34" s="13">
        <v>2985932.4569999995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148615282.24000001</v>
      </c>
      <c r="C39" s="13"/>
      <c r="D39" s="13">
        <v>431402588.98000002</v>
      </c>
      <c r="E39" s="13"/>
      <c r="F39" s="13">
        <v>431402588.98000002</v>
      </c>
    </row>
    <row r="40" spans="1:6" x14ac:dyDescent="0.2">
      <c r="A40" t="s">
        <v>2</v>
      </c>
      <c r="B40" s="13">
        <v>134680920.12</v>
      </c>
      <c r="C40" s="13"/>
      <c r="D40" s="13">
        <v>391384683.68999994</v>
      </c>
      <c r="E40" s="13"/>
      <c r="F40" s="13">
        <v>391384683.68999994</v>
      </c>
    </row>
    <row r="41" spans="1:6" x14ac:dyDescent="0.2">
      <c r="A41" t="s">
        <v>0</v>
      </c>
      <c r="B41" s="13">
        <v>42275</v>
      </c>
      <c r="C41" s="13"/>
      <c r="D41" s="13">
        <v>131074</v>
      </c>
      <c r="E41" s="13"/>
      <c r="F41" s="13">
        <v>131074</v>
      </c>
    </row>
    <row r="42" spans="1:6" x14ac:dyDescent="0.2">
      <c r="A42" t="s">
        <v>30</v>
      </c>
      <c r="B42" s="13">
        <v>0</v>
      </c>
      <c r="C42" s="13"/>
      <c r="D42" s="13">
        <v>199152.03</v>
      </c>
      <c r="E42" s="13"/>
      <c r="F42" s="13">
        <v>199152.03</v>
      </c>
    </row>
    <row r="43" spans="1:6" x14ac:dyDescent="0.2">
      <c r="A43" t="s">
        <v>31</v>
      </c>
      <c r="B43" s="13">
        <v>13892087.120000001</v>
      </c>
      <c r="C43" s="13"/>
      <c r="D43" s="13">
        <v>40085983.32</v>
      </c>
      <c r="E43" s="13"/>
      <c r="F43" s="13">
        <v>40085983.32</v>
      </c>
    </row>
    <row r="44" spans="1:6" x14ac:dyDescent="0.2">
      <c r="A44" t="s">
        <v>25</v>
      </c>
      <c r="B44" s="13">
        <v>7640647.9160000011</v>
      </c>
      <c r="C44" s="13"/>
      <c r="D44" s="13">
        <v>22047290.826000001</v>
      </c>
      <c r="E44" s="13"/>
      <c r="F44" s="13">
        <v>22047290.826000001</v>
      </c>
    </row>
    <row r="45" spans="1:6" x14ac:dyDescent="0.2">
      <c r="A45" t="s">
        <v>32</v>
      </c>
      <c r="B45" s="13">
        <v>6251439.2040000018</v>
      </c>
      <c r="C45" s="13"/>
      <c r="D45" s="13">
        <v>18038692.494000003</v>
      </c>
      <c r="E45" s="13"/>
      <c r="F45" s="13">
        <v>18038692.494000003</v>
      </c>
    </row>
    <row r="46" spans="1:6" x14ac:dyDescent="0.2">
      <c r="A46" t="s">
        <v>5</v>
      </c>
      <c r="B46" s="26">
        <v>5919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x14ac:dyDescent="0.2">
      <c r="A52" s="97" t="s">
        <v>40</v>
      </c>
      <c r="B52" s="98"/>
      <c r="C52" s="98"/>
      <c r="D52" s="98"/>
      <c r="E52" s="98"/>
      <c r="F52" s="98"/>
    </row>
    <row r="53" spans="1:6" x14ac:dyDescent="0.2">
      <c r="A53" s="24" t="s">
        <v>34</v>
      </c>
    </row>
  </sheetData>
  <mergeCells count="3">
    <mergeCell ref="A1:F1"/>
    <mergeCell ref="A2:F2"/>
    <mergeCell ref="A52:F52"/>
  </mergeCells>
  <phoneticPr fontId="8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3"/>
  <sheetViews>
    <sheetView workbookViewId="0">
      <selection activeCell="A6" sqref="A6"/>
    </sheetView>
  </sheetViews>
  <sheetFormatPr defaultRowHeight="12.75" x14ac:dyDescent="0.2"/>
  <cols>
    <col min="1" max="1" width="24" customWidth="1"/>
    <col min="2" max="2" width="15.42578125" bestFit="1" customWidth="1"/>
    <col min="3" max="3" width="2" customWidth="1"/>
    <col min="4" max="4" width="15.42578125" bestFit="1" customWidth="1"/>
    <col min="5" max="5" width="2" customWidth="1"/>
    <col min="6" max="6" width="15" bestFit="1" customWidth="1"/>
    <col min="7" max="7" width="2" customWidth="1"/>
    <col min="8" max="8" width="15.42578125" bestFit="1" customWidth="1"/>
  </cols>
  <sheetData>
    <row r="1" spans="1:8" ht="60.75" customHeight="1" x14ac:dyDescent="0.2">
      <c r="A1" s="93"/>
      <c r="B1" s="93"/>
      <c r="C1" s="93"/>
      <c r="D1" s="93"/>
      <c r="E1" s="93"/>
      <c r="F1" s="93"/>
      <c r="G1" s="93"/>
      <c r="H1" s="93"/>
    </row>
    <row r="2" spans="1:8" ht="18" x14ac:dyDescent="0.25">
      <c r="A2" s="94" t="s">
        <v>22</v>
      </c>
      <c r="B2" s="95"/>
      <c r="C2" s="95"/>
      <c r="D2" s="95"/>
      <c r="E2" s="95"/>
      <c r="F2" s="95"/>
      <c r="G2" s="95"/>
      <c r="H2" s="95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0"/>
      <c r="C4" s="10"/>
      <c r="D4" s="16" t="s">
        <v>27</v>
      </c>
      <c r="E4" s="10"/>
      <c r="F4" s="16" t="s">
        <v>46</v>
      </c>
      <c r="G4" s="10"/>
      <c r="H4" s="16" t="s">
        <v>28</v>
      </c>
    </row>
    <row r="5" spans="1:8" x14ac:dyDescent="0.2">
      <c r="A5" s="9"/>
      <c r="B5" s="20" t="s">
        <v>45</v>
      </c>
      <c r="C5" s="9"/>
      <c r="D5" s="11" t="s">
        <v>11</v>
      </c>
      <c r="F5" s="27" t="s">
        <v>11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30840401.82</v>
      </c>
      <c r="C8" s="13"/>
      <c r="D8" s="13">
        <v>137548521.99000004</v>
      </c>
      <c r="E8" s="13"/>
      <c r="F8" s="13">
        <v>21155396.710000001</v>
      </c>
      <c r="G8" s="13"/>
      <c r="H8" s="13">
        <v>158703918.70000005</v>
      </c>
    </row>
    <row r="9" spans="1:8" x14ac:dyDescent="0.2">
      <c r="A9" t="s">
        <v>2</v>
      </c>
      <c r="B9" s="13">
        <v>27844109.25</v>
      </c>
      <c r="C9" s="13"/>
      <c r="D9" s="13">
        <v>123967222.80000001</v>
      </c>
      <c r="E9" s="13"/>
      <c r="F9" s="13">
        <v>19171110.73</v>
      </c>
      <c r="G9" s="13"/>
      <c r="H9" s="13">
        <v>143138333.53</v>
      </c>
    </row>
    <row r="10" spans="1:8" x14ac:dyDescent="0.2">
      <c r="A10" t="s">
        <v>0</v>
      </c>
      <c r="B10" s="13">
        <v>0</v>
      </c>
      <c r="C10" s="13"/>
      <c r="D10" s="13">
        <v>6410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199152.03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2996292.57</v>
      </c>
      <c r="C12" s="13"/>
      <c r="D12" s="13">
        <v>13774041.220000001</v>
      </c>
      <c r="E12" s="13"/>
      <c r="F12" s="13">
        <v>1984285.98</v>
      </c>
      <c r="G12" s="13"/>
      <c r="H12" s="13">
        <v>15758327.199999999</v>
      </c>
    </row>
    <row r="13" spans="1:8" x14ac:dyDescent="0.2">
      <c r="A13" t="s">
        <v>25</v>
      </c>
      <c r="B13" s="13">
        <v>1647960.9135</v>
      </c>
      <c r="C13" s="13"/>
      <c r="D13" s="13">
        <v>7575722.671000001</v>
      </c>
      <c r="E13" s="13"/>
      <c r="F13" s="13">
        <v>1091357.2890000001</v>
      </c>
      <c r="G13" s="13"/>
      <c r="H13" s="13">
        <v>8667079.9600000009</v>
      </c>
    </row>
    <row r="14" spans="1:8" x14ac:dyDescent="0.2">
      <c r="A14" t="s">
        <v>32</v>
      </c>
      <c r="B14" s="13">
        <v>1348331.6565</v>
      </c>
      <c r="C14" s="13"/>
      <c r="D14" s="13">
        <v>6198318.5490000006</v>
      </c>
      <c r="E14" s="13"/>
      <c r="F14" s="13">
        <v>892928.69099999999</v>
      </c>
      <c r="G14" s="13"/>
      <c r="H14" s="13">
        <v>7091247.2400000002</v>
      </c>
    </row>
    <row r="15" spans="1:8" x14ac:dyDescent="0.2">
      <c r="A15" t="s">
        <v>5</v>
      </c>
      <c r="B15" s="28">
        <v>1099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57376920.469999999</v>
      </c>
      <c r="C19" s="13"/>
      <c r="D19" s="13">
        <v>252485336.73999998</v>
      </c>
      <c r="E19" s="13"/>
      <c r="F19" s="13">
        <v>39315601.100000001</v>
      </c>
      <c r="G19" s="13"/>
      <c r="H19" s="13">
        <v>291800937.83999997</v>
      </c>
    </row>
    <row r="20" spans="1:8" x14ac:dyDescent="0.2">
      <c r="A20" t="s">
        <v>2</v>
      </c>
      <c r="B20" s="13">
        <v>52471913.329999998</v>
      </c>
      <c r="C20" s="13"/>
      <c r="D20" s="13">
        <v>230131304.66</v>
      </c>
      <c r="E20" s="13"/>
      <c r="F20" s="13">
        <v>35952008.810000002</v>
      </c>
      <c r="G20" s="13"/>
      <c r="H20" s="13">
        <v>266083313.47</v>
      </c>
    </row>
    <row r="21" spans="1:8" x14ac:dyDescent="0.2">
      <c r="A21" t="s">
        <v>0</v>
      </c>
      <c r="B21" s="13">
        <v>88706.55</v>
      </c>
      <c r="C21" s="13"/>
      <c r="D21" s="13">
        <v>138173</v>
      </c>
      <c r="E21" s="13"/>
      <c r="F21" s="13">
        <v>74607.55</v>
      </c>
      <c r="G21" s="13"/>
      <c r="H21" s="13">
        <v>212780.55</v>
      </c>
    </row>
    <row r="22" spans="1:8" x14ac:dyDescent="0.2">
      <c r="A22" t="s">
        <v>31</v>
      </c>
      <c r="B22" s="13">
        <v>4816300.59</v>
      </c>
      <c r="C22" s="13"/>
      <c r="D22" s="13">
        <v>22215859.080000006</v>
      </c>
      <c r="E22" s="13"/>
      <c r="F22" s="13">
        <v>3288984.74</v>
      </c>
      <c r="G22" s="13"/>
      <c r="H22" s="13">
        <v>25504843.820000008</v>
      </c>
    </row>
    <row r="23" spans="1:8" x14ac:dyDescent="0.2">
      <c r="A23" t="s">
        <v>25</v>
      </c>
      <c r="B23" s="13">
        <v>2648965.3245000001</v>
      </c>
      <c r="C23" s="13"/>
      <c r="D23" s="13">
        <v>12218722.494000005</v>
      </c>
      <c r="E23" s="13"/>
      <c r="F23" s="13">
        <v>1808941.6070000003</v>
      </c>
      <c r="G23" s="13"/>
      <c r="H23" s="13">
        <v>14027664.101000005</v>
      </c>
    </row>
    <row r="24" spans="1:8" x14ac:dyDescent="0.2">
      <c r="A24" t="s">
        <v>32</v>
      </c>
      <c r="B24" s="13">
        <v>2167335.2655000002</v>
      </c>
      <c r="C24" s="13"/>
      <c r="D24" s="13">
        <v>9997136.5860000029</v>
      </c>
      <c r="E24" s="13"/>
      <c r="F24" s="13">
        <v>1480043.1330000001</v>
      </c>
      <c r="G24" s="13"/>
      <c r="H24" s="13">
        <v>11477179.719000004</v>
      </c>
    </row>
    <row r="25" spans="1:8" x14ac:dyDescent="0.2">
      <c r="A25" t="s">
        <v>5</v>
      </c>
      <c r="B25" s="28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64182562.520000003</v>
      </c>
      <c r="C29" s="13"/>
      <c r="D29" s="13">
        <v>90472625.069999993</v>
      </c>
      <c r="E29" s="13"/>
      <c r="F29" s="13">
        <v>42824992.180000007</v>
      </c>
      <c r="G29" s="13"/>
      <c r="H29" s="13">
        <v>133297617.25</v>
      </c>
    </row>
    <row r="30" spans="1:8" x14ac:dyDescent="0.2">
      <c r="A30" t="s">
        <v>2</v>
      </c>
      <c r="B30" s="13">
        <v>58146371.159999996</v>
      </c>
      <c r="C30" s="13"/>
      <c r="D30" s="13">
        <v>81883560.190000013</v>
      </c>
      <c r="E30" s="13"/>
      <c r="F30" s="13">
        <v>38741870.239999995</v>
      </c>
      <c r="G30" s="13"/>
      <c r="H30" s="13">
        <v>120625430.43000001</v>
      </c>
    </row>
    <row r="31" spans="1:8" x14ac:dyDescent="0.2">
      <c r="A31" t="s">
        <v>0</v>
      </c>
      <c r="B31" s="13">
        <v>0</v>
      </c>
      <c r="C31" s="13"/>
      <c r="D31" s="13">
        <v>590</v>
      </c>
      <c r="E31" s="13"/>
      <c r="F31" s="13">
        <v>0</v>
      </c>
      <c r="G31" s="13"/>
      <c r="H31" s="13">
        <v>590</v>
      </c>
    </row>
    <row r="32" spans="1:8" x14ac:dyDescent="0.2">
      <c r="A32" t="s">
        <v>31</v>
      </c>
      <c r="B32" s="13">
        <v>6036191.3600000069</v>
      </c>
      <c r="C32" s="13"/>
      <c r="D32" s="13">
        <v>8588474.879999999</v>
      </c>
      <c r="E32" s="13"/>
      <c r="F32" s="13">
        <v>4083121.94</v>
      </c>
      <c r="G32" s="13"/>
      <c r="H32" s="13">
        <v>12671596.82</v>
      </c>
    </row>
    <row r="33" spans="1:8" x14ac:dyDescent="0.2">
      <c r="A33" t="s">
        <v>25</v>
      </c>
      <c r="B33" s="13">
        <v>3319905.2480000039</v>
      </c>
      <c r="C33" s="13"/>
      <c r="D33" s="13">
        <v>4723661.1839999994</v>
      </c>
      <c r="E33" s="13"/>
      <c r="F33" s="13">
        <v>2245717.0670000003</v>
      </c>
      <c r="G33" s="13"/>
      <c r="H33" s="13">
        <v>6969378.2510000011</v>
      </c>
    </row>
    <row r="34" spans="1:8" x14ac:dyDescent="0.2">
      <c r="A34" t="s">
        <v>32</v>
      </c>
      <c r="B34" s="13">
        <v>2716286.112000003</v>
      </c>
      <c r="C34" s="13"/>
      <c r="D34" s="13">
        <v>3864813.6959999995</v>
      </c>
      <c r="E34" s="13"/>
      <c r="F34" s="13">
        <v>1837404.8729999999</v>
      </c>
      <c r="G34" s="13"/>
      <c r="H34" s="13">
        <v>5702218.5690000001</v>
      </c>
    </row>
    <row r="35" spans="1:8" x14ac:dyDescent="0.2">
      <c r="A35" t="s">
        <v>5</v>
      </c>
      <c r="B35" s="28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A38" s="8" t="s">
        <v>6</v>
      </c>
      <c r="B38" s="13"/>
      <c r="C38" s="13"/>
      <c r="D38" s="13"/>
      <c r="E38" s="13"/>
      <c r="F38" s="13"/>
      <c r="G38" s="13"/>
      <c r="H38" s="13"/>
    </row>
    <row r="39" spans="1:8" x14ac:dyDescent="0.2">
      <c r="A39" t="s">
        <v>1</v>
      </c>
      <c r="B39" s="13">
        <v>152399884.81</v>
      </c>
      <c r="C39" s="13"/>
      <c r="D39" s="13">
        <v>480506483.80000001</v>
      </c>
      <c r="E39" s="13"/>
      <c r="F39" s="13">
        <v>103295989.98999999</v>
      </c>
      <c r="G39" s="13"/>
      <c r="H39" s="13">
        <v>583802473.78999996</v>
      </c>
    </row>
    <row r="40" spans="1:8" x14ac:dyDescent="0.2">
      <c r="A40" t="s">
        <v>2</v>
      </c>
      <c r="B40" s="13">
        <v>138462393.74000001</v>
      </c>
      <c r="C40" s="13"/>
      <c r="D40" s="13">
        <v>435982087.64999998</v>
      </c>
      <c r="E40" s="13"/>
      <c r="F40" s="13">
        <v>93864989.780000001</v>
      </c>
      <c r="G40" s="13"/>
      <c r="H40" s="13">
        <v>529847077.42999995</v>
      </c>
    </row>
    <row r="41" spans="1:8" x14ac:dyDescent="0.2">
      <c r="A41" t="s">
        <v>0</v>
      </c>
      <c r="B41" s="13">
        <v>88706.55</v>
      </c>
      <c r="C41" s="13"/>
      <c r="D41" s="13">
        <v>145173</v>
      </c>
      <c r="E41" s="13"/>
      <c r="F41" s="13">
        <v>74607.55</v>
      </c>
      <c r="G41" s="13"/>
      <c r="H41" s="13">
        <v>219780.55</v>
      </c>
    </row>
    <row r="42" spans="1:8" x14ac:dyDescent="0.2">
      <c r="A42" t="s">
        <v>30</v>
      </c>
      <c r="B42" s="13">
        <v>0</v>
      </c>
      <c r="C42" s="13"/>
      <c r="D42" s="13">
        <v>199152.03</v>
      </c>
      <c r="E42" s="13"/>
      <c r="F42" s="13">
        <v>0</v>
      </c>
      <c r="G42" s="13"/>
      <c r="H42" s="13">
        <v>199152.03</v>
      </c>
    </row>
    <row r="43" spans="1:8" x14ac:dyDescent="0.2">
      <c r="A43" t="s">
        <v>31</v>
      </c>
      <c r="B43" s="13">
        <v>13848784.520000007</v>
      </c>
      <c r="C43" s="13"/>
      <c r="D43" s="13">
        <v>44578375.179999992</v>
      </c>
      <c r="E43" s="13"/>
      <c r="F43" s="13">
        <v>9356392.6600000001</v>
      </c>
      <c r="G43" s="13"/>
      <c r="H43" s="13">
        <v>53934767.839999989</v>
      </c>
    </row>
    <row r="44" spans="1:8" x14ac:dyDescent="0.2">
      <c r="A44" t="s">
        <v>25</v>
      </c>
      <c r="B44" s="13">
        <v>7616831.4860000033</v>
      </c>
      <c r="C44" s="13"/>
      <c r="D44" s="13">
        <v>24518106.348999999</v>
      </c>
      <c r="E44" s="13"/>
      <c r="F44" s="13">
        <v>5146015.9630000005</v>
      </c>
      <c r="G44" s="13"/>
      <c r="H44" s="13">
        <v>29664122.311999995</v>
      </c>
    </row>
    <row r="45" spans="1:8" x14ac:dyDescent="0.2">
      <c r="A45" t="s">
        <v>32</v>
      </c>
      <c r="B45" s="13">
        <v>6231953.0340000037</v>
      </c>
      <c r="C45" s="13"/>
      <c r="D45" s="13">
        <v>20060268.830999997</v>
      </c>
      <c r="E45" s="13"/>
      <c r="F45" s="13">
        <v>4210376.6970000006</v>
      </c>
      <c r="G45" s="13"/>
      <c r="H45" s="13">
        <v>24270645.527999997</v>
      </c>
    </row>
    <row r="46" spans="1:8" x14ac:dyDescent="0.2">
      <c r="A46" t="s">
        <v>5</v>
      </c>
      <c r="B46" s="28">
        <v>5919</v>
      </c>
      <c r="C46" s="13"/>
      <c r="D46" s="13"/>
      <c r="E46" s="13"/>
      <c r="F46" s="13"/>
      <c r="G46" s="13"/>
      <c r="H46" s="13"/>
    </row>
    <row r="49" spans="1:8" x14ac:dyDescent="0.2">
      <c r="A49" s="19" t="s">
        <v>33</v>
      </c>
    </row>
    <row r="50" spans="1:8" x14ac:dyDescent="0.2">
      <c r="A50" s="24" t="s">
        <v>36</v>
      </c>
    </row>
    <row r="51" spans="1:8" x14ac:dyDescent="0.2">
      <c r="A51" s="24" t="s">
        <v>35</v>
      </c>
    </row>
    <row r="52" spans="1:8" ht="24" customHeight="1" x14ac:dyDescent="0.2">
      <c r="A52" s="97" t="s">
        <v>40</v>
      </c>
      <c r="B52" s="98"/>
      <c r="C52" s="98"/>
      <c r="D52" s="98"/>
      <c r="E52" s="98"/>
      <c r="F52" s="98"/>
      <c r="G52" s="98"/>
      <c r="H52" s="98"/>
    </row>
    <row r="53" spans="1:8" x14ac:dyDescent="0.2">
      <c r="A53" s="24" t="s">
        <v>34</v>
      </c>
    </row>
  </sheetData>
  <mergeCells count="3">
    <mergeCell ref="A1:H1"/>
    <mergeCell ref="A2:H2"/>
    <mergeCell ref="A52:H52"/>
  </mergeCells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"/>
  <sheetViews>
    <sheetView workbookViewId="0">
      <selection activeCell="A13" sqref="A13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93"/>
      <c r="B1" s="93"/>
      <c r="C1" s="93"/>
      <c r="D1" s="93"/>
      <c r="E1" s="93"/>
      <c r="F1" s="93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20" t="s">
        <v>47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35040324.609999999</v>
      </c>
      <c r="C8" s="13"/>
      <c r="D8" s="13">
        <v>56195721.32</v>
      </c>
      <c r="E8" s="13"/>
      <c r="F8" s="13">
        <v>193744243.31000003</v>
      </c>
    </row>
    <row r="9" spans="1:6" x14ac:dyDescent="0.2">
      <c r="A9" t="s">
        <v>2</v>
      </c>
      <c r="B9" s="13">
        <v>31595485.82</v>
      </c>
      <c r="C9" s="13"/>
      <c r="D9" s="13">
        <v>50766596.549999997</v>
      </c>
      <c r="E9" s="13"/>
      <c r="F9" s="13">
        <v>174733819.35000002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3444838.79</v>
      </c>
      <c r="C12" s="13"/>
      <c r="D12" s="13">
        <v>5429124.7699999977</v>
      </c>
      <c r="E12" s="13"/>
      <c r="F12" s="13">
        <v>19203165.989999998</v>
      </c>
    </row>
    <row r="13" spans="1:6" x14ac:dyDescent="0.2">
      <c r="A13" t="s">
        <v>25</v>
      </c>
      <c r="B13" s="13">
        <v>1894661.3345000001</v>
      </c>
      <c r="C13" s="13"/>
      <c r="D13" s="13">
        <v>2986018.6234999988</v>
      </c>
      <c r="E13" s="13"/>
      <c r="F13" s="13">
        <v>10561741.294500001</v>
      </c>
    </row>
    <row r="14" spans="1:6" x14ac:dyDescent="0.2">
      <c r="A14" t="s">
        <v>32</v>
      </c>
      <c r="B14" s="13">
        <v>1550177.4555000002</v>
      </c>
      <c r="C14" s="13"/>
      <c r="D14" s="13">
        <v>2443106.1464999989</v>
      </c>
      <c r="E14" s="13"/>
      <c r="F14" s="13">
        <v>8641424.6954999994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57332241.439999998</v>
      </c>
      <c r="C19" s="13"/>
      <c r="D19" s="13">
        <v>96647842.539999992</v>
      </c>
      <c r="E19" s="13"/>
      <c r="F19" s="13">
        <v>349133179.27999997</v>
      </c>
    </row>
    <row r="20" spans="1:6" x14ac:dyDescent="0.2">
      <c r="A20" t="s">
        <v>2</v>
      </c>
      <c r="B20" s="13">
        <v>52348699.799999997</v>
      </c>
      <c r="C20" s="13"/>
      <c r="D20" s="13">
        <v>88300708.609999985</v>
      </c>
      <c r="E20" s="13"/>
      <c r="F20" s="13">
        <v>318432013.26999998</v>
      </c>
    </row>
    <row r="21" spans="1:6" x14ac:dyDescent="0.2">
      <c r="A21" t="s">
        <v>0</v>
      </c>
      <c r="B21" s="13">
        <v>73792.95</v>
      </c>
      <c r="C21" s="13"/>
      <c r="D21" s="13">
        <v>148400.5</v>
      </c>
      <c r="E21" s="13"/>
      <c r="F21" s="13">
        <v>286573.5</v>
      </c>
    </row>
    <row r="22" spans="1:6" x14ac:dyDescent="0.2">
      <c r="A22" t="s">
        <v>31</v>
      </c>
      <c r="B22" s="13">
        <v>4909748.6900000004</v>
      </c>
      <c r="C22" s="13"/>
      <c r="D22" s="13">
        <v>8198733.4300000006</v>
      </c>
      <c r="E22" s="13"/>
      <c r="F22" s="13">
        <v>30414592.510000005</v>
      </c>
    </row>
    <row r="23" spans="1:6" x14ac:dyDescent="0.2">
      <c r="A23" t="s">
        <v>25</v>
      </c>
      <c r="B23" s="13">
        <v>2700361.7795000006</v>
      </c>
      <c r="C23" s="13"/>
      <c r="D23" s="13">
        <v>4509303.386500001</v>
      </c>
      <c r="E23" s="13"/>
      <c r="F23" s="13">
        <v>16728025.880500004</v>
      </c>
    </row>
    <row r="24" spans="1:6" x14ac:dyDescent="0.2">
      <c r="A24" t="s">
        <v>32</v>
      </c>
      <c r="B24" s="13">
        <v>2209386.9105000002</v>
      </c>
      <c r="C24" s="13"/>
      <c r="D24" s="13">
        <v>3689430.0435000001</v>
      </c>
      <c r="E24" s="13"/>
      <c r="F24" s="13">
        <v>13686566.629500004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53459698.75</v>
      </c>
      <c r="C29" s="13"/>
      <c r="D29" s="13">
        <v>96284690.930000007</v>
      </c>
      <c r="E29" s="13"/>
      <c r="F29" s="13">
        <v>186757316</v>
      </c>
    </row>
    <row r="30" spans="1:6" x14ac:dyDescent="0.2">
      <c r="A30" t="s">
        <v>2</v>
      </c>
      <c r="B30" s="13">
        <v>48251729.799999997</v>
      </c>
      <c r="C30" s="13"/>
      <c r="D30" s="13">
        <v>86993600.039999992</v>
      </c>
      <c r="E30" s="13"/>
      <c r="F30" s="13">
        <v>168877160.23000002</v>
      </c>
    </row>
    <row r="31" spans="1:6" x14ac:dyDescent="0.2">
      <c r="A31" t="s">
        <v>0</v>
      </c>
      <c r="B31" s="13">
        <v>0</v>
      </c>
      <c r="C31" s="13"/>
      <c r="D31" s="13">
        <v>0</v>
      </c>
      <c r="E31" s="13"/>
      <c r="F31" s="13">
        <v>590</v>
      </c>
    </row>
    <row r="32" spans="1:6" x14ac:dyDescent="0.2">
      <c r="A32" t="s">
        <v>31</v>
      </c>
      <c r="B32" s="13">
        <v>5207968.95</v>
      </c>
      <c r="C32" s="13"/>
      <c r="D32" s="13">
        <v>9291090.8900000006</v>
      </c>
      <c r="E32" s="13"/>
      <c r="F32" s="13">
        <v>17879565.77</v>
      </c>
    </row>
    <row r="33" spans="1:6" x14ac:dyDescent="0.2">
      <c r="A33" t="s">
        <v>25</v>
      </c>
      <c r="B33" s="13">
        <v>2864382.9225000003</v>
      </c>
      <c r="C33" s="13"/>
      <c r="D33" s="13">
        <v>5110099.9895000011</v>
      </c>
      <c r="E33" s="13"/>
      <c r="F33" s="13">
        <v>9833761.1735000014</v>
      </c>
    </row>
    <row r="34" spans="1:6" x14ac:dyDescent="0.2">
      <c r="A34" t="s">
        <v>32</v>
      </c>
      <c r="B34" s="13">
        <v>2343586.0275000003</v>
      </c>
      <c r="C34" s="13"/>
      <c r="D34" s="13">
        <v>4180990.9005000005</v>
      </c>
      <c r="E34" s="13"/>
      <c r="F34" s="13">
        <v>8045804.5965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145832264.80000001</v>
      </c>
      <c r="C39" s="13"/>
      <c r="D39" s="13">
        <v>249128254.78999996</v>
      </c>
      <c r="E39" s="13"/>
      <c r="F39" s="13">
        <v>729634738.58999991</v>
      </c>
    </row>
    <row r="40" spans="1:6" x14ac:dyDescent="0.2">
      <c r="A40" t="s">
        <v>2</v>
      </c>
      <c r="B40" s="13">
        <v>132195915.41999999</v>
      </c>
      <c r="C40" s="13"/>
      <c r="D40" s="13">
        <v>226060905.20000002</v>
      </c>
      <c r="E40" s="13"/>
      <c r="F40" s="13">
        <v>662042992.85000002</v>
      </c>
    </row>
    <row r="41" spans="1:6" x14ac:dyDescent="0.2">
      <c r="A41" t="s">
        <v>0</v>
      </c>
      <c r="B41" s="13">
        <v>73792.95</v>
      </c>
      <c r="C41" s="13"/>
      <c r="D41" s="13">
        <v>148400.5</v>
      </c>
      <c r="E41" s="13"/>
      <c r="F41" s="13">
        <v>293573.5</v>
      </c>
    </row>
    <row r="42" spans="1:6" x14ac:dyDescent="0.2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">
      <c r="A43" t="s">
        <v>31</v>
      </c>
      <c r="B43" s="13">
        <v>13562556.43</v>
      </c>
      <c r="C43" s="13"/>
      <c r="D43" s="13">
        <v>22918949.089999996</v>
      </c>
      <c r="E43" s="13"/>
      <c r="F43" s="13">
        <v>67497324.269999981</v>
      </c>
    </row>
    <row r="44" spans="1:6" x14ac:dyDescent="0.2">
      <c r="A44" t="s">
        <v>25</v>
      </c>
      <c r="B44" s="13">
        <v>7459406.0365000004</v>
      </c>
      <c r="C44" s="13"/>
      <c r="D44" s="13">
        <v>12605421.999499999</v>
      </c>
      <c r="E44" s="13"/>
      <c r="F44" s="13">
        <v>37123528.348499991</v>
      </c>
    </row>
    <row r="45" spans="1:6" x14ac:dyDescent="0.2">
      <c r="A45" t="s">
        <v>32</v>
      </c>
      <c r="B45" s="13">
        <v>6103150.3935000002</v>
      </c>
      <c r="C45" s="13"/>
      <c r="D45" s="13">
        <v>10313527.090499999</v>
      </c>
      <c r="E45" s="13"/>
      <c r="F45" s="13">
        <v>30373795.921499994</v>
      </c>
    </row>
    <row r="46" spans="1:6" x14ac:dyDescent="0.2">
      <c r="A46" t="s">
        <v>5</v>
      </c>
      <c r="B46" s="26">
        <v>5919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x14ac:dyDescent="0.2">
      <c r="A52" s="97" t="s">
        <v>40</v>
      </c>
      <c r="B52" s="98"/>
      <c r="C52" s="98"/>
      <c r="D52" s="98"/>
      <c r="E52" s="98"/>
      <c r="F52" s="98"/>
    </row>
    <row r="53" spans="1:6" x14ac:dyDescent="0.2">
      <c r="A53" s="24" t="s">
        <v>34</v>
      </c>
    </row>
  </sheetData>
  <mergeCells count="3">
    <mergeCell ref="A1:F1"/>
    <mergeCell ref="A2:F2"/>
    <mergeCell ref="A52:F52"/>
  </mergeCells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3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93"/>
      <c r="B1" s="93"/>
      <c r="C1" s="93"/>
      <c r="D1" s="93"/>
      <c r="E1" s="93"/>
      <c r="F1" s="93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20" t="s">
        <v>48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24722230.489999998</v>
      </c>
      <c r="C8" s="13"/>
      <c r="D8" s="13">
        <v>80917951.810000002</v>
      </c>
      <c r="E8" s="13"/>
      <c r="F8" s="13">
        <v>218466473.80000004</v>
      </c>
    </row>
    <row r="9" spans="1:6" x14ac:dyDescent="0.2">
      <c r="A9" t="s">
        <v>2</v>
      </c>
      <c r="B9" s="13">
        <v>22455472.530000001</v>
      </c>
      <c r="C9" s="13"/>
      <c r="D9" s="13">
        <v>73222069.079999998</v>
      </c>
      <c r="E9" s="13"/>
      <c r="F9" s="13">
        <v>197189291.88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2266757.96</v>
      </c>
      <c r="C12" s="13"/>
      <c r="D12" s="13">
        <v>7695882.7299999967</v>
      </c>
      <c r="E12" s="13"/>
      <c r="F12" s="13">
        <v>21469923.949999996</v>
      </c>
    </row>
    <row r="13" spans="1:6" x14ac:dyDescent="0.2">
      <c r="A13" t="s">
        <v>25</v>
      </c>
      <c r="B13" s="13">
        <v>1246716.878</v>
      </c>
      <c r="C13" s="13"/>
      <c r="D13" s="13">
        <v>4232735.5014999984</v>
      </c>
      <c r="E13" s="13"/>
      <c r="F13" s="13">
        <v>11808458.172499999</v>
      </c>
    </row>
    <row r="14" spans="1:6" x14ac:dyDescent="0.2">
      <c r="A14" t="s">
        <v>32</v>
      </c>
      <c r="B14" s="13">
        <v>1020041.0820000001</v>
      </c>
      <c r="C14" s="13"/>
      <c r="D14" s="13">
        <v>3463147.2284999988</v>
      </c>
      <c r="E14" s="13"/>
      <c r="F14" s="13">
        <v>9661465.777499998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52767551.880000003</v>
      </c>
      <c r="C19" s="13"/>
      <c r="D19" s="13">
        <v>149415394.41999999</v>
      </c>
      <c r="E19" s="13"/>
      <c r="F19" s="13">
        <v>401900731.15999997</v>
      </c>
    </row>
    <row r="20" spans="1:6" x14ac:dyDescent="0.2">
      <c r="A20" t="s">
        <v>2</v>
      </c>
      <c r="B20" s="13">
        <v>48003760.789999999</v>
      </c>
      <c r="C20" s="13"/>
      <c r="D20" s="13">
        <v>136304469.40000001</v>
      </c>
      <c r="E20" s="13"/>
      <c r="F20" s="13">
        <v>366435774.06</v>
      </c>
    </row>
    <row r="21" spans="1:6" x14ac:dyDescent="0.2">
      <c r="A21" t="s">
        <v>0</v>
      </c>
      <c r="B21" s="13">
        <v>67125.3</v>
      </c>
      <c r="C21" s="13"/>
      <c r="D21" s="13">
        <v>215525.8</v>
      </c>
      <c r="E21" s="13"/>
      <c r="F21" s="13">
        <v>353698.8</v>
      </c>
    </row>
    <row r="22" spans="1:6" x14ac:dyDescent="0.2">
      <c r="A22" t="s">
        <v>31</v>
      </c>
      <c r="B22" s="13">
        <v>4696665.79</v>
      </c>
      <c r="C22" s="13"/>
      <c r="D22" s="13">
        <v>12895399.220000003</v>
      </c>
      <c r="E22" s="13"/>
      <c r="F22" s="13">
        <v>35111258.300000012</v>
      </c>
    </row>
    <row r="23" spans="1:6" x14ac:dyDescent="0.2">
      <c r="A23" t="s">
        <v>25</v>
      </c>
      <c r="B23" s="13">
        <v>2583166.1845000004</v>
      </c>
      <c r="C23" s="13"/>
      <c r="D23" s="13">
        <v>7092469.5710000023</v>
      </c>
      <c r="E23" s="13"/>
      <c r="F23" s="13">
        <v>19311192.065000009</v>
      </c>
    </row>
    <row r="24" spans="1:6" x14ac:dyDescent="0.2">
      <c r="A24" t="s">
        <v>32</v>
      </c>
      <c r="B24" s="13">
        <v>2113499.6055000001</v>
      </c>
      <c r="C24" s="13"/>
      <c r="D24" s="13">
        <v>5802929.6490000011</v>
      </c>
      <c r="E24" s="13"/>
      <c r="F24" s="13">
        <v>15800066.235000005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45632968.439999998</v>
      </c>
      <c r="C29" s="13"/>
      <c r="D29" s="13">
        <v>141917659.37</v>
      </c>
      <c r="E29" s="13"/>
      <c r="F29" s="13">
        <v>232390284.44</v>
      </c>
    </row>
    <row r="30" spans="1:6" x14ac:dyDescent="0.2">
      <c r="A30" t="s">
        <v>2</v>
      </c>
      <c r="B30" s="13">
        <v>41214073.939999998</v>
      </c>
      <c r="C30" s="13"/>
      <c r="D30" s="13">
        <v>128207673.97999999</v>
      </c>
      <c r="E30" s="13"/>
      <c r="F30" s="13">
        <v>210091234.17000002</v>
      </c>
    </row>
    <row r="31" spans="1:6" x14ac:dyDescent="0.2">
      <c r="A31" t="s">
        <v>0</v>
      </c>
      <c r="B31" s="13">
        <v>555</v>
      </c>
      <c r="C31" s="13"/>
      <c r="D31" s="13">
        <v>555</v>
      </c>
      <c r="E31" s="13"/>
      <c r="F31" s="13">
        <v>1145</v>
      </c>
    </row>
    <row r="32" spans="1:6" x14ac:dyDescent="0.2">
      <c r="A32" t="s">
        <v>31</v>
      </c>
      <c r="B32" s="13">
        <v>4418339.5</v>
      </c>
      <c r="C32" s="13"/>
      <c r="D32" s="13">
        <v>13709430.389999999</v>
      </c>
      <c r="E32" s="13"/>
      <c r="F32" s="13">
        <v>22297905.269999996</v>
      </c>
    </row>
    <row r="33" spans="1:6" x14ac:dyDescent="0.2">
      <c r="A33" t="s">
        <v>25</v>
      </c>
      <c r="B33" s="13">
        <v>2430086.7250000001</v>
      </c>
      <c r="C33" s="13"/>
      <c r="D33" s="13">
        <v>7540186.7144999998</v>
      </c>
      <c r="E33" s="13"/>
      <c r="F33" s="13">
        <v>12263847.898499999</v>
      </c>
    </row>
    <row r="34" spans="1:6" x14ac:dyDescent="0.2">
      <c r="A34" t="s">
        <v>32</v>
      </c>
      <c r="B34" s="13">
        <v>1988252.7750000001</v>
      </c>
      <c r="C34" s="13"/>
      <c r="D34" s="13">
        <v>6169243.6754999999</v>
      </c>
      <c r="E34" s="13"/>
      <c r="F34" s="13">
        <v>10034057.371499998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123122750.80999999</v>
      </c>
      <c r="C39" s="13"/>
      <c r="D39" s="13">
        <v>372251005.59999996</v>
      </c>
      <c r="E39" s="13"/>
      <c r="F39" s="13">
        <v>852757489.39999998</v>
      </c>
    </row>
    <row r="40" spans="1:6" x14ac:dyDescent="0.2">
      <c r="A40" t="s">
        <v>2</v>
      </c>
      <c r="B40" s="13">
        <v>111673307.25999999</v>
      </c>
      <c r="C40" s="13"/>
      <c r="D40" s="13">
        <v>337734212.46000004</v>
      </c>
      <c r="E40" s="13"/>
      <c r="F40" s="13">
        <v>773716300.11000001</v>
      </c>
    </row>
    <row r="41" spans="1:6" x14ac:dyDescent="0.2">
      <c r="A41" t="s">
        <v>0</v>
      </c>
      <c r="B41" s="13">
        <v>67680.3</v>
      </c>
      <c r="C41" s="13"/>
      <c r="D41" s="13">
        <v>216080.8</v>
      </c>
      <c r="E41" s="13"/>
      <c r="F41" s="13">
        <v>361253.8</v>
      </c>
    </row>
    <row r="42" spans="1:6" x14ac:dyDescent="0.2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">
      <c r="A43" t="s">
        <v>31</v>
      </c>
      <c r="B43" s="13">
        <v>11381763.249999996</v>
      </c>
      <c r="C43" s="13"/>
      <c r="D43" s="13">
        <v>34300712.339999996</v>
      </c>
      <c r="E43" s="13"/>
      <c r="F43" s="13">
        <v>78879087.519999981</v>
      </c>
    </row>
    <row r="44" spans="1:6" x14ac:dyDescent="0.2">
      <c r="A44" t="s">
        <v>25</v>
      </c>
      <c r="B44" s="13">
        <v>6259969.7874999987</v>
      </c>
      <c r="C44" s="13"/>
      <c r="D44" s="13">
        <v>18865391.787</v>
      </c>
      <c r="E44" s="13"/>
      <c r="F44" s="13">
        <v>43383498.135999992</v>
      </c>
    </row>
    <row r="45" spans="1:6" x14ac:dyDescent="0.2">
      <c r="A45" t="s">
        <v>32</v>
      </c>
      <c r="B45" s="13">
        <v>5121793.4624999985</v>
      </c>
      <c r="C45" s="13"/>
      <c r="D45" s="13">
        <v>15435320.552999999</v>
      </c>
      <c r="E45" s="13"/>
      <c r="F45" s="13">
        <v>35495589.383999996</v>
      </c>
    </row>
    <row r="46" spans="1:6" x14ac:dyDescent="0.2">
      <c r="A46" t="s">
        <v>5</v>
      </c>
      <c r="B46" s="26">
        <v>5929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x14ac:dyDescent="0.2">
      <c r="A52" s="97" t="s">
        <v>40</v>
      </c>
      <c r="B52" s="98"/>
      <c r="C52" s="98"/>
      <c r="D52" s="98"/>
      <c r="E52" s="98"/>
      <c r="F52" s="98"/>
    </row>
    <row r="53" spans="1:6" x14ac:dyDescent="0.2">
      <c r="A53" s="24" t="s">
        <v>34</v>
      </c>
    </row>
  </sheetData>
  <mergeCells count="3">
    <mergeCell ref="A1:F1"/>
    <mergeCell ref="A2:F2"/>
    <mergeCell ref="A52:F52"/>
  </mergeCells>
  <phoneticPr fontId="8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65"/>
  <sheetViews>
    <sheetView topLeftCell="A34" zoomScaleNormal="100" workbookViewId="0">
      <selection activeCell="B37" sqref="B37"/>
    </sheetView>
  </sheetViews>
  <sheetFormatPr defaultRowHeight="12.75" x14ac:dyDescent="0.2"/>
  <cols>
    <col min="1" max="1" width="24" customWidth="1"/>
    <col min="2" max="2" width="16.85546875" bestFit="1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20" t="s">
        <v>49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34216658.659999996</v>
      </c>
      <c r="C8" s="13"/>
      <c r="D8" s="13">
        <v>115134610.47000001</v>
      </c>
      <c r="E8" s="13"/>
      <c r="F8" s="13">
        <v>252683132.46000004</v>
      </c>
    </row>
    <row r="9" spans="1:6" x14ac:dyDescent="0.2">
      <c r="A9" t="s">
        <v>2</v>
      </c>
      <c r="B9" s="13">
        <v>30971712.030000001</v>
      </c>
      <c r="C9" s="13"/>
      <c r="D9" s="13">
        <v>104193781.10999997</v>
      </c>
      <c r="E9" s="13"/>
      <c r="F9" s="13">
        <v>228161003.90999997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3244946.63</v>
      </c>
      <c r="C12" s="13"/>
      <c r="D12" s="13">
        <v>10940829.359999998</v>
      </c>
      <c r="E12" s="13"/>
      <c r="F12" s="13">
        <v>24714870.579999998</v>
      </c>
    </row>
    <row r="13" spans="1:6" x14ac:dyDescent="0.2">
      <c r="A13" t="s">
        <v>25</v>
      </c>
      <c r="B13" s="13">
        <v>1784720.6464999975</v>
      </c>
      <c r="C13" s="13"/>
      <c r="D13" s="13">
        <v>6017456.1479999991</v>
      </c>
      <c r="E13" s="13"/>
      <c r="F13" s="13">
        <v>13593178.819</v>
      </c>
    </row>
    <row r="14" spans="1:6" x14ac:dyDescent="0.2">
      <c r="A14" t="s">
        <v>32</v>
      </c>
      <c r="B14" s="13">
        <v>1460225.983499998</v>
      </c>
      <c r="C14" s="13"/>
      <c r="D14" s="13">
        <v>4923373.2119999994</v>
      </c>
      <c r="E14" s="13"/>
      <c r="F14" s="13">
        <v>11121691.761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57610092.700000003</v>
      </c>
      <c r="C19" s="13"/>
      <c r="D19" s="13">
        <v>207025487.12</v>
      </c>
      <c r="E19" s="13"/>
      <c r="F19" s="13">
        <v>459510823.86000001</v>
      </c>
    </row>
    <row r="20" spans="1:6" x14ac:dyDescent="0.2">
      <c r="A20" t="s">
        <v>2</v>
      </c>
      <c r="B20" s="13">
        <v>52599209.210000001</v>
      </c>
      <c r="C20" s="13"/>
      <c r="D20" s="13">
        <v>188903678.60999998</v>
      </c>
      <c r="E20" s="13"/>
      <c r="F20" s="13">
        <v>419034983.26999998</v>
      </c>
    </row>
    <row r="21" spans="1:6" x14ac:dyDescent="0.2">
      <c r="A21" t="s">
        <v>0</v>
      </c>
      <c r="B21" s="13">
        <v>45555.199999999997</v>
      </c>
      <c r="C21" s="13"/>
      <c r="D21" s="13">
        <v>261081</v>
      </c>
      <c r="E21" s="13"/>
      <c r="F21" s="13">
        <v>399254</v>
      </c>
    </row>
    <row r="22" spans="1:6" x14ac:dyDescent="0.2">
      <c r="A22" t="s">
        <v>31</v>
      </c>
      <c r="B22" s="13">
        <v>4965328.29</v>
      </c>
      <c r="C22" s="13"/>
      <c r="D22" s="13">
        <v>17860727.510000002</v>
      </c>
      <c r="E22" s="13"/>
      <c r="F22" s="13">
        <v>40076586.590000004</v>
      </c>
    </row>
    <row r="23" spans="1:6" x14ac:dyDescent="0.2">
      <c r="A23" t="s">
        <v>25</v>
      </c>
      <c r="B23" s="13">
        <v>2730930.5595000014</v>
      </c>
      <c r="C23" s="13"/>
      <c r="D23" s="13">
        <v>9823400.1305000018</v>
      </c>
      <c r="E23" s="13"/>
      <c r="F23" s="13">
        <v>22042122.624500003</v>
      </c>
    </row>
    <row r="24" spans="1:6" x14ac:dyDescent="0.2">
      <c r="A24" t="s">
        <v>32</v>
      </c>
      <c r="B24" s="13">
        <v>2234397.730500001</v>
      </c>
      <c r="C24" s="13"/>
      <c r="D24" s="13">
        <v>8037327.3795000007</v>
      </c>
      <c r="E24" s="13"/>
      <c r="F24" s="13">
        <v>18034463.965500001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51459539.289999999</v>
      </c>
      <c r="C29" s="13"/>
      <c r="D29" s="13">
        <v>193377198.66</v>
      </c>
      <c r="E29" s="13"/>
      <c r="F29" s="13">
        <v>283849823.73000002</v>
      </c>
    </row>
    <row r="30" spans="1:6" x14ac:dyDescent="0.2">
      <c r="A30" t="s">
        <v>2</v>
      </c>
      <c r="B30" s="13">
        <v>46555463.130000003</v>
      </c>
      <c r="C30" s="13"/>
      <c r="D30" s="13">
        <v>174763137.10999998</v>
      </c>
      <c r="E30" s="13"/>
      <c r="F30" s="13">
        <v>256646697.30000001</v>
      </c>
    </row>
    <row r="31" spans="1:6" x14ac:dyDescent="0.2">
      <c r="A31" t="s">
        <v>0</v>
      </c>
      <c r="B31" s="13">
        <v>19</v>
      </c>
      <c r="C31" s="13"/>
      <c r="D31" s="13">
        <v>574</v>
      </c>
      <c r="E31" s="13"/>
      <c r="F31" s="13">
        <v>1164</v>
      </c>
    </row>
    <row r="32" spans="1:6" x14ac:dyDescent="0.2">
      <c r="A32" t="s">
        <v>31</v>
      </c>
      <c r="B32" s="13">
        <v>4904057.16</v>
      </c>
      <c r="C32" s="13"/>
      <c r="D32" s="13">
        <v>18613487.549999997</v>
      </c>
      <c r="E32" s="13"/>
      <c r="F32" s="13">
        <v>27201962.429999996</v>
      </c>
    </row>
    <row r="33" spans="1:6" x14ac:dyDescent="0.2">
      <c r="A33" t="s">
        <v>25</v>
      </c>
      <c r="B33" s="13">
        <v>2697231.4379999982</v>
      </c>
      <c r="C33" s="13"/>
      <c r="D33" s="13">
        <v>10237418.1525</v>
      </c>
      <c r="E33" s="13"/>
      <c r="F33" s="13">
        <v>14961079.336499998</v>
      </c>
    </row>
    <row r="34" spans="1:6" x14ac:dyDescent="0.2">
      <c r="A34" t="s">
        <v>32</v>
      </c>
      <c r="B34" s="13">
        <v>2206825.7219999987</v>
      </c>
      <c r="C34" s="13"/>
      <c r="D34" s="13">
        <v>8376069.397499999</v>
      </c>
      <c r="E34" s="13"/>
      <c r="F34" s="13">
        <v>12240883.093499998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98" t="s">
        <v>51</v>
      </c>
      <c r="B38" s="98"/>
      <c r="C38" s="98"/>
      <c r="D38" s="98"/>
      <c r="E38" s="98"/>
      <c r="F38" s="98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968483.37</v>
      </c>
      <c r="C41" s="13"/>
      <c r="D41" s="13">
        <v>968483.37</v>
      </c>
      <c r="E41" s="13"/>
      <c r="F41" s="13">
        <v>968483.37</v>
      </c>
    </row>
    <row r="42" spans="1:6" x14ac:dyDescent="0.2">
      <c r="A42" t="s">
        <v>2</v>
      </c>
      <c r="B42" s="13">
        <v>864855.19</v>
      </c>
      <c r="C42" s="13"/>
      <c r="D42" s="13">
        <v>864855.19</v>
      </c>
      <c r="E42" s="13"/>
      <c r="F42" s="13">
        <v>864855.19</v>
      </c>
    </row>
    <row r="43" spans="1:6" x14ac:dyDescent="0.2">
      <c r="A43" t="s">
        <v>0</v>
      </c>
      <c r="B43" s="13">
        <v>5859.78</v>
      </c>
      <c r="C43" s="13"/>
      <c r="D43" s="13">
        <v>5859.78</v>
      </c>
      <c r="E43" s="13"/>
      <c r="F43" s="13">
        <v>5859.78</v>
      </c>
    </row>
    <row r="44" spans="1:6" x14ac:dyDescent="0.2">
      <c r="A44" t="s">
        <v>31</v>
      </c>
      <c r="B44" s="13">
        <v>97768.400000000052</v>
      </c>
      <c r="C44" s="13"/>
      <c r="D44" s="13">
        <v>97768.400000000067</v>
      </c>
      <c r="E44" s="13"/>
      <c r="F44" s="13">
        <v>97768.400000000067</v>
      </c>
    </row>
    <row r="45" spans="1:6" x14ac:dyDescent="0.2">
      <c r="A45" t="s">
        <v>25</v>
      </c>
      <c r="B45" s="13">
        <v>53772.62</v>
      </c>
      <c r="C45" s="13"/>
      <c r="D45" s="13">
        <v>53772.62</v>
      </c>
      <c r="E45" s="13"/>
      <c r="F45" s="13">
        <v>53772.62</v>
      </c>
    </row>
    <row r="46" spans="1:6" x14ac:dyDescent="0.2">
      <c r="A46" t="s">
        <v>32</v>
      </c>
      <c r="B46" s="13">
        <v>43995.78</v>
      </c>
      <c r="C46" s="13"/>
      <c r="D46" s="13">
        <v>43995.78</v>
      </c>
      <c r="E46" s="13"/>
      <c r="F46" s="13">
        <v>43995.78</v>
      </c>
    </row>
    <row r="47" spans="1:6" x14ac:dyDescent="0.2">
      <c r="A47" t="s">
        <v>5</v>
      </c>
      <c r="B47" s="26">
        <v>2000</v>
      </c>
      <c r="C47" s="13"/>
      <c r="D47" s="13"/>
      <c r="E47" s="13"/>
      <c r="F47" s="13"/>
    </row>
    <row r="48" spans="1:6" x14ac:dyDescent="0.2">
      <c r="B48" s="26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144254774.01999998</v>
      </c>
      <c r="C51" s="13"/>
      <c r="D51" s="13">
        <v>516505779.61999995</v>
      </c>
      <c r="E51" s="13"/>
      <c r="F51" s="13">
        <v>997012263.41999996</v>
      </c>
    </row>
    <row r="52" spans="1:6" x14ac:dyDescent="0.2">
      <c r="A52" t="s">
        <v>2</v>
      </c>
      <c r="B52" s="13">
        <v>130991239.56</v>
      </c>
      <c r="C52" s="13"/>
      <c r="D52" s="13">
        <v>468725452.0200001</v>
      </c>
      <c r="E52" s="13"/>
      <c r="F52" s="13">
        <v>904707539.67000008</v>
      </c>
    </row>
    <row r="53" spans="1:6" x14ac:dyDescent="0.2">
      <c r="A53" t="s">
        <v>0</v>
      </c>
      <c r="B53" s="13">
        <v>51433.98</v>
      </c>
      <c r="C53" s="13"/>
      <c r="D53" s="13">
        <v>267514.78000000003</v>
      </c>
      <c r="E53" s="13"/>
      <c r="F53" s="13">
        <v>412687.78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13212100.479999993</v>
      </c>
      <c r="C55" s="13"/>
      <c r="D55" s="13">
        <v>47512812.819999993</v>
      </c>
      <c r="E55" s="13"/>
      <c r="F55" s="13">
        <v>92091187.999999985</v>
      </c>
    </row>
    <row r="56" spans="1:6" x14ac:dyDescent="0.2">
      <c r="A56" t="s">
        <v>25</v>
      </c>
      <c r="B56" s="13">
        <v>7266655.2639999967</v>
      </c>
      <c r="C56" s="13"/>
      <c r="D56" s="13">
        <v>26132047.050999999</v>
      </c>
      <c r="E56" s="13"/>
      <c r="F56" s="13">
        <v>50650153.399999999</v>
      </c>
    </row>
    <row r="57" spans="1:6" x14ac:dyDescent="0.2">
      <c r="A57" t="s">
        <v>32</v>
      </c>
      <c r="B57" s="13">
        <v>5945445.2159999972</v>
      </c>
      <c r="C57" s="13"/>
      <c r="D57" s="13">
        <v>21380765.768999998</v>
      </c>
      <c r="E57" s="13"/>
      <c r="F57" s="13">
        <v>41441034.599999994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98" t="s">
        <v>51</v>
      </c>
      <c r="B61" s="98"/>
      <c r="C61" s="98"/>
      <c r="D61" s="98"/>
      <c r="E61" s="98"/>
      <c r="F61" s="98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61:F61"/>
    <mergeCell ref="A38:F38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>
    <oddFooter>&amp;L&amp;"Arial,Bold"&amp;9&amp;D&amp;R&amp;"Arial,Bold"&amp;9Page &amp;P of &amp;N</oddFooter>
  </headerFooter>
  <rowBreaks count="1" manualBreakCount="1">
    <brk id="39" max="5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workbookViewId="0">
      <selection activeCell="A4" sqref="A4"/>
    </sheetView>
  </sheetViews>
  <sheetFormatPr defaultRowHeight="12.75" x14ac:dyDescent="0.2"/>
  <cols>
    <col min="1" max="1" width="24" customWidth="1"/>
    <col min="2" max="2" width="16.85546875" bestFit="1" customWidth="1"/>
    <col min="3" max="3" width="4" customWidth="1"/>
    <col min="4" max="4" width="17.28515625" bestFit="1" customWidth="1"/>
    <col min="5" max="5" width="3.7109375" customWidth="1"/>
    <col min="6" max="6" width="16.140625" customWidth="1"/>
    <col min="7" max="7" width="3.7109375" customWidth="1"/>
    <col min="8" max="8" width="17.28515625" bestFit="1" customWidth="1"/>
  </cols>
  <sheetData>
    <row r="1" spans="1:8" ht="63" customHeight="1" x14ac:dyDescent="0.2">
      <c r="A1" s="100"/>
      <c r="B1" s="100"/>
      <c r="C1" s="100"/>
      <c r="D1" s="100"/>
      <c r="E1" s="100"/>
      <c r="F1" s="100"/>
      <c r="G1" s="100"/>
      <c r="H1" s="100"/>
    </row>
    <row r="2" spans="1:8" ht="18" x14ac:dyDescent="0.25">
      <c r="A2" s="94" t="s">
        <v>22</v>
      </c>
      <c r="B2" s="95"/>
      <c r="C2" s="95"/>
      <c r="D2" s="95"/>
      <c r="E2" s="95"/>
      <c r="F2" s="95"/>
      <c r="G2" s="95"/>
      <c r="H2" s="95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0"/>
      <c r="C4" s="10"/>
      <c r="D4" s="16" t="s">
        <v>46</v>
      </c>
      <c r="E4" s="10"/>
      <c r="F4" s="16" t="s">
        <v>53</v>
      </c>
      <c r="G4" s="10"/>
      <c r="H4" s="16" t="s">
        <v>28</v>
      </c>
    </row>
    <row r="5" spans="1:8" x14ac:dyDescent="0.2">
      <c r="A5" s="9"/>
      <c r="B5" s="20" t="s">
        <v>52</v>
      </c>
      <c r="C5" s="9"/>
      <c r="D5" s="11" t="s">
        <v>11</v>
      </c>
      <c r="F5" s="11" t="s">
        <v>11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37051821.189999998</v>
      </c>
      <c r="C8" s="13"/>
      <c r="D8" s="13">
        <v>126425598.07000002</v>
      </c>
      <c r="E8" s="13"/>
      <c r="F8" s="13">
        <v>25760833.59</v>
      </c>
      <c r="G8" s="13"/>
      <c r="H8" s="13">
        <v>289734953.65000004</v>
      </c>
    </row>
    <row r="9" spans="1:8" x14ac:dyDescent="0.2">
      <c r="A9" t="s">
        <v>2</v>
      </c>
      <c r="B9" s="13">
        <v>33507843.530000001</v>
      </c>
      <c r="C9" s="13"/>
      <c r="D9" s="13">
        <v>114476308.82999997</v>
      </c>
      <c r="E9" s="13"/>
      <c r="F9" s="13">
        <v>23225315.809999999</v>
      </c>
      <c r="G9" s="13"/>
      <c r="H9" s="13">
        <v>261668847.44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3543977.66</v>
      </c>
      <c r="C12" s="13"/>
      <c r="D12" s="13">
        <v>11949289.239999998</v>
      </c>
      <c r="E12" s="13"/>
      <c r="F12" s="13">
        <v>2535517.7799999998</v>
      </c>
      <c r="G12" s="13"/>
      <c r="H12" s="13">
        <v>28258848.240000002</v>
      </c>
    </row>
    <row r="13" spans="1:8" x14ac:dyDescent="0.2">
      <c r="A13" t="s">
        <v>25</v>
      </c>
      <c r="B13" s="13">
        <v>1949187.7129999981</v>
      </c>
      <c r="C13" s="13"/>
      <c r="D13" s="13">
        <v>6572109.0819999995</v>
      </c>
      <c r="E13" s="13"/>
      <c r="F13" s="13">
        <v>1394534.7790000001</v>
      </c>
      <c r="G13" s="13"/>
      <c r="H13" s="13">
        <v>15542366.532000002</v>
      </c>
    </row>
    <row r="14" spans="1:8" x14ac:dyDescent="0.2">
      <c r="A14" t="s">
        <v>32</v>
      </c>
      <c r="B14" s="13">
        <v>1594789.9469999985</v>
      </c>
      <c r="C14" s="13"/>
      <c r="D14" s="13">
        <v>5377180.1579999998</v>
      </c>
      <c r="E14" s="13"/>
      <c r="F14" s="13">
        <v>1140983.0009999999</v>
      </c>
      <c r="G14" s="13"/>
      <c r="H14" s="13">
        <v>12716481.708000001</v>
      </c>
    </row>
    <row r="15" spans="1:8" x14ac:dyDescent="0.2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64020031.280000001</v>
      </c>
      <c r="C19" s="13"/>
      <c r="D19" s="13">
        <v>225769006.06999999</v>
      </c>
      <c r="E19" s="13"/>
      <c r="F19" s="13">
        <v>45276512.329999998</v>
      </c>
      <c r="G19" s="13"/>
      <c r="H19" s="13">
        <v>523530855.13999993</v>
      </c>
    </row>
    <row r="20" spans="1:8" x14ac:dyDescent="0.2">
      <c r="A20" t="s">
        <v>2</v>
      </c>
      <c r="B20" s="13">
        <v>58281551.950000003</v>
      </c>
      <c r="C20" s="13"/>
      <c r="D20" s="13">
        <v>205912967.69</v>
      </c>
      <c r="E20" s="13"/>
      <c r="F20" s="13">
        <v>41272262.869999997</v>
      </c>
      <c r="G20" s="13"/>
      <c r="H20" s="13">
        <v>477316535.22000003</v>
      </c>
    </row>
    <row r="21" spans="1:8" x14ac:dyDescent="0.2">
      <c r="A21" t="s">
        <v>0</v>
      </c>
      <c r="B21" s="13">
        <v>35845</v>
      </c>
      <c r="C21" s="13"/>
      <c r="D21" s="13">
        <v>272728.75</v>
      </c>
      <c r="E21" s="13"/>
      <c r="F21" s="13">
        <v>24197.25</v>
      </c>
      <c r="G21" s="13"/>
      <c r="H21" s="13">
        <v>435099</v>
      </c>
    </row>
    <row r="22" spans="1:8" x14ac:dyDescent="0.2">
      <c r="A22" t="s">
        <v>31</v>
      </c>
      <c r="B22" s="13">
        <v>5702634.3299999982</v>
      </c>
      <c r="C22" s="13"/>
      <c r="D22" s="13">
        <v>19583309.630000003</v>
      </c>
      <c r="E22" s="13"/>
      <c r="F22" s="13">
        <v>3980052.21</v>
      </c>
      <c r="G22" s="13"/>
      <c r="H22" s="13">
        <v>45779220.920000009</v>
      </c>
    </row>
    <row r="23" spans="1:8" x14ac:dyDescent="0.2">
      <c r="A23" t="s">
        <v>25</v>
      </c>
      <c r="B23" s="13">
        <v>3136448.8814999992</v>
      </c>
      <c r="C23" s="13"/>
      <c r="D23" s="13">
        <v>10770820.296500003</v>
      </c>
      <c r="E23" s="13"/>
      <c r="F23" s="13">
        <v>2189028.7154999999</v>
      </c>
      <c r="G23" s="13"/>
      <c r="H23" s="13">
        <v>25178571.506000008</v>
      </c>
    </row>
    <row r="24" spans="1:8" x14ac:dyDescent="0.2">
      <c r="A24" t="s">
        <v>32</v>
      </c>
      <c r="B24" s="13">
        <v>2566185.4484999995</v>
      </c>
      <c r="C24" s="13"/>
      <c r="D24" s="13">
        <v>8812489.3335000016</v>
      </c>
      <c r="E24" s="13"/>
      <c r="F24" s="13">
        <v>1791023.4945</v>
      </c>
      <c r="G24" s="13"/>
      <c r="H24" s="13">
        <v>20600649.414000005</v>
      </c>
    </row>
    <row r="25" spans="1:8" x14ac:dyDescent="0.2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56306173.630000003</v>
      </c>
      <c r="C29" s="13"/>
      <c r="D29" s="13">
        <v>209755208.12</v>
      </c>
      <c r="E29" s="13"/>
      <c r="F29" s="13">
        <v>39928164.170000002</v>
      </c>
      <c r="G29" s="13"/>
      <c r="H29" s="13">
        <v>340155997.36000001</v>
      </c>
    </row>
    <row r="30" spans="1:8" x14ac:dyDescent="0.2">
      <c r="A30" t="s">
        <v>2</v>
      </c>
      <c r="B30" s="13">
        <v>50887314.920000002</v>
      </c>
      <c r="C30" s="13"/>
      <c r="D30" s="13">
        <v>189581489.59999999</v>
      </c>
      <c r="E30" s="13"/>
      <c r="F30" s="13">
        <v>36068962.43</v>
      </c>
      <c r="G30" s="13"/>
      <c r="H30" s="13">
        <v>307534012.22000003</v>
      </c>
    </row>
    <row r="31" spans="1:8" x14ac:dyDescent="0.2">
      <c r="A31" t="s">
        <v>0</v>
      </c>
      <c r="B31" s="13">
        <v>1224</v>
      </c>
      <c r="C31" s="13"/>
      <c r="D31" s="13">
        <v>614</v>
      </c>
      <c r="E31" s="13"/>
      <c r="F31" s="13">
        <v>1184</v>
      </c>
      <c r="G31" s="13"/>
      <c r="H31" s="13">
        <v>2388</v>
      </c>
    </row>
    <row r="32" spans="1:8" x14ac:dyDescent="0.2">
      <c r="A32" t="s">
        <v>31</v>
      </c>
      <c r="B32" s="13">
        <v>5417634.7100000009</v>
      </c>
      <c r="C32" s="13"/>
      <c r="D32" s="13">
        <v>20173104.519999996</v>
      </c>
      <c r="E32" s="13"/>
      <c r="F32" s="13">
        <v>3858017.74</v>
      </c>
      <c r="G32" s="13"/>
      <c r="H32" s="13">
        <v>32619597.139999997</v>
      </c>
    </row>
    <row r="33" spans="1:8" x14ac:dyDescent="0.2">
      <c r="A33" t="s">
        <v>25</v>
      </c>
      <c r="B33" s="13">
        <v>2979699.0905000009</v>
      </c>
      <c r="C33" s="13"/>
      <c r="D33" s="13">
        <v>11095207.485999998</v>
      </c>
      <c r="E33" s="13"/>
      <c r="F33" s="13">
        <v>2121909.7570000002</v>
      </c>
      <c r="G33" s="13"/>
      <c r="H33" s="13">
        <v>17940778.427000001</v>
      </c>
    </row>
    <row r="34" spans="1:8" x14ac:dyDescent="0.2">
      <c r="A34" t="s">
        <v>32</v>
      </c>
      <c r="B34" s="13">
        <v>2437935.6195000005</v>
      </c>
      <c r="C34" s="13"/>
      <c r="D34" s="13">
        <v>9077897.0339999981</v>
      </c>
      <c r="E34" s="13"/>
      <c r="F34" s="13">
        <v>1736107.9830000002</v>
      </c>
      <c r="G34" s="13"/>
      <c r="H34" s="13">
        <v>14678818.713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98" t="s">
        <v>51</v>
      </c>
      <c r="B38" s="98"/>
      <c r="C38" s="98"/>
      <c r="D38" s="98"/>
      <c r="E38" s="98"/>
      <c r="F38" s="98"/>
      <c r="G38" s="98"/>
      <c r="H38" s="98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25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49317346.329999998</v>
      </c>
      <c r="C41" s="13"/>
      <c r="D41" s="13">
        <v>11449363.560000001</v>
      </c>
      <c r="E41" s="13"/>
      <c r="F41" s="13">
        <v>38836466.140000001</v>
      </c>
      <c r="G41" s="13"/>
      <c r="H41" s="13">
        <v>50285829.700000003</v>
      </c>
    </row>
    <row r="42" spans="1:8" x14ac:dyDescent="0.2">
      <c r="A42" t="s">
        <v>2</v>
      </c>
      <c r="B42" s="13">
        <v>44622264.789999999</v>
      </c>
      <c r="C42" s="13"/>
      <c r="D42" s="13">
        <v>10381988.189999999</v>
      </c>
      <c r="E42" s="13"/>
      <c r="F42" s="13">
        <v>35105131.789999999</v>
      </c>
      <c r="G42" s="13"/>
      <c r="H42" s="13">
        <v>45487119.979999997</v>
      </c>
    </row>
    <row r="43" spans="1:8" x14ac:dyDescent="0.2">
      <c r="A43" t="s">
        <v>0</v>
      </c>
      <c r="B43" s="13">
        <v>16619.13</v>
      </c>
      <c r="C43" s="13"/>
      <c r="D43" s="13">
        <v>20216.91</v>
      </c>
      <c r="E43" s="13"/>
      <c r="F43" s="13">
        <v>2262</v>
      </c>
      <c r="G43" s="13"/>
      <c r="H43" s="13">
        <v>22478.91</v>
      </c>
    </row>
    <row r="44" spans="1:8" x14ac:dyDescent="0.2">
      <c r="A44" t="s">
        <v>31</v>
      </c>
      <c r="B44" s="13">
        <v>4678462.41</v>
      </c>
      <c r="C44" s="13"/>
      <c r="D44" s="13">
        <v>1047158.46</v>
      </c>
      <c r="E44" s="13"/>
      <c r="F44" s="13">
        <v>3729072.35</v>
      </c>
      <c r="G44" s="13"/>
      <c r="H44" s="13">
        <v>4776230.8099999996</v>
      </c>
    </row>
    <row r="45" spans="1:8" x14ac:dyDescent="0.2">
      <c r="A45" t="s">
        <v>25</v>
      </c>
      <c r="B45" s="13">
        <v>2573154.3254999998</v>
      </c>
      <c r="C45" s="13"/>
      <c r="D45" s="13">
        <v>575937.15300000005</v>
      </c>
      <c r="E45" s="13"/>
      <c r="F45" s="13">
        <v>2050989.7925000002</v>
      </c>
      <c r="G45" s="13"/>
      <c r="H45" s="13">
        <v>2626926.9454999999</v>
      </c>
    </row>
    <row r="46" spans="1:8" x14ac:dyDescent="0.2">
      <c r="A46" t="s">
        <v>32</v>
      </c>
      <c r="B46" s="13">
        <v>2105308.0844999999</v>
      </c>
      <c r="C46" s="13"/>
      <c r="D46" s="13">
        <v>471221.30699999997</v>
      </c>
      <c r="E46" s="13"/>
      <c r="F46" s="13">
        <v>1678082.5575000001</v>
      </c>
      <c r="G46" s="13"/>
      <c r="H46" s="13">
        <v>2149303.8644999997</v>
      </c>
    </row>
    <row r="47" spans="1:8" x14ac:dyDescent="0.2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">
      <c r="B48" s="26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206695372.43000001</v>
      </c>
      <c r="C51" s="13"/>
      <c r="D51" s="13">
        <v>573399175.81999993</v>
      </c>
      <c r="E51" s="13"/>
      <c r="F51" s="13">
        <v>149801976.23000002</v>
      </c>
      <c r="G51" s="13"/>
      <c r="H51" s="13">
        <v>1203707635.8499999</v>
      </c>
    </row>
    <row r="52" spans="1:8" x14ac:dyDescent="0.2">
      <c r="A52" t="s">
        <v>2</v>
      </c>
      <c r="B52" s="13">
        <v>187298975.19000003</v>
      </c>
      <c r="C52" s="13"/>
      <c r="D52" s="13">
        <v>520352754.31000012</v>
      </c>
      <c r="E52" s="13"/>
      <c r="F52" s="13">
        <v>135671672.90000001</v>
      </c>
      <c r="G52" s="13"/>
      <c r="H52" s="13">
        <v>1092006514.8600001</v>
      </c>
    </row>
    <row r="53" spans="1:8" x14ac:dyDescent="0.2">
      <c r="A53" t="s">
        <v>0</v>
      </c>
      <c r="B53" s="13">
        <v>53688.13</v>
      </c>
      <c r="C53" s="13"/>
      <c r="D53" s="13">
        <v>293559.65999999997</v>
      </c>
      <c r="E53" s="13"/>
      <c r="F53" s="13">
        <v>27643.25</v>
      </c>
      <c r="G53" s="13"/>
      <c r="H53" s="13">
        <v>466375.91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19342709.109999996</v>
      </c>
      <c r="C55" s="13"/>
      <c r="D55" s="13">
        <v>52752861.849999994</v>
      </c>
      <c r="E55" s="13"/>
      <c r="F55" s="13">
        <v>14102660.080000002</v>
      </c>
      <c r="G55" s="13"/>
      <c r="H55" s="13">
        <v>111433897.10999998</v>
      </c>
    </row>
    <row r="56" spans="1:8" x14ac:dyDescent="0.2">
      <c r="A56" t="s">
        <v>25</v>
      </c>
      <c r="B56" s="13">
        <v>10638490.010499999</v>
      </c>
      <c r="C56" s="13"/>
      <c r="D56" s="13">
        <v>29014074.017499998</v>
      </c>
      <c r="E56" s="13"/>
      <c r="F56" s="13">
        <v>7756463.0440000016</v>
      </c>
      <c r="G56" s="13"/>
      <c r="H56" s="13">
        <v>61288643.410499997</v>
      </c>
    </row>
    <row r="57" spans="1:8" x14ac:dyDescent="0.2">
      <c r="A57" t="s">
        <v>32</v>
      </c>
      <c r="B57" s="13">
        <v>8704219.0994999986</v>
      </c>
      <c r="C57" s="13"/>
      <c r="D57" s="13">
        <v>23738787.8325</v>
      </c>
      <c r="E57" s="13"/>
      <c r="F57" s="13">
        <v>6346197.0360000012</v>
      </c>
      <c r="G57" s="13"/>
      <c r="H57" s="13">
        <v>50145253.699499995</v>
      </c>
    </row>
    <row r="58" spans="1:8" x14ac:dyDescent="0.2">
      <c r="A58" t="s">
        <v>5</v>
      </c>
      <c r="B58" s="26">
        <v>7929</v>
      </c>
    </row>
    <row r="61" spans="1:8" ht="93" customHeight="1" x14ac:dyDescent="0.2">
      <c r="A61" s="98" t="s">
        <v>54</v>
      </c>
      <c r="B61" s="98"/>
      <c r="C61" s="98"/>
      <c r="D61" s="98"/>
      <c r="E61" s="98"/>
      <c r="F61" s="98"/>
      <c r="G61" s="98"/>
      <c r="H61" s="98"/>
    </row>
    <row r="62" spans="1:8" x14ac:dyDescent="0.2">
      <c r="A62" s="29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</sheetData>
  <mergeCells count="4">
    <mergeCell ref="A1:H1"/>
    <mergeCell ref="A2:H2"/>
    <mergeCell ref="A38:H38"/>
    <mergeCell ref="A61:H61"/>
  </mergeCells>
  <phoneticPr fontId="8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5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56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33950587.850000001</v>
      </c>
      <c r="C8" s="13"/>
      <c r="D8" s="13">
        <v>59711421.439999998</v>
      </c>
      <c r="E8" s="13"/>
      <c r="F8" s="13">
        <v>323685541.50000006</v>
      </c>
    </row>
    <row r="9" spans="1:6" x14ac:dyDescent="0.2">
      <c r="A9" t="s">
        <v>2</v>
      </c>
      <c r="B9" s="13">
        <v>30658480.18</v>
      </c>
      <c r="C9" s="13"/>
      <c r="D9" s="13">
        <v>53883795.990000002</v>
      </c>
      <c r="E9" s="13"/>
      <c r="F9" s="13">
        <v>292327327.62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3292107.67</v>
      </c>
      <c r="C12" s="13"/>
      <c r="D12" s="13">
        <v>5827625.4500000002</v>
      </c>
      <c r="E12" s="13"/>
      <c r="F12" s="13">
        <v>31550955.91</v>
      </c>
    </row>
    <row r="13" spans="1:6" x14ac:dyDescent="0.2">
      <c r="A13" t="s">
        <v>25</v>
      </c>
      <c r="B13" s="13">
        <v>1810659.2185000011</v>
      </c>
      <c r="C13" s="13"/>
      <c r="D13" s="13">
        <v>3205193.9975000005</v>
      </c>
      <c r="E13" s="13"/>
      <c r="F13" s="13">
        <v>17353025.750500001</v>
      </c>
    </row>
    <row r="14" spans="1:6" x14ac:dyDescent="0.2">
      <c r="A14" t="s">
        <v>32</v>
      </c>
      <c r="B14" s="13">
        <v>1481448.4515000009</v>
      </c>
      <c r="C14" s="13"/>
      <c r="D14" s="13">
        <v>2622431.4525000001</v>
      </c>
      <c r="E14" s="13"/>
      <c r="F14" s="13">
        <v>14197930.159500001</v>
      </c>
    </row>
    <row r="15" spans="1:6" x14ac:dyDescent="0.2">
      <c r="A15" t="s">
        <v>5</v>
      </c>
      <c r="B15" s="13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57562110.299999997</v>
      </c>
      <c r="C19" s="13"/>
      <c r="D19" s="13">
        <v>102838622.63</v>
      </c>
      <c r="E19" s="13"/>
      <c r="F19" s="13">
        <v>581092965.43999994</v>
      </c>
    </row>
    <row r="20" spans="1:6" x14ac:dyDescent="0.2">
      <c r="A20" t="s">
        <v>2</v>
      </c>
      <c r="B20" s="13">
        <v>52441899.619999997</v>
      </c>
      <c r="C20" s="13"/>
      <c r="D20" s="13">
        <v>93714162.49000001</v>
      </c>
      <c r="E20" s="13"/>
      <c r="F20" s="13">
        <v>529758434.84000003</v>
      </c>
    </row>
    <row r="21" spans="1:6" x14ac:dyDescent="0.2">
      <c r="A21" t="s">
        <v>0</v>
      </c>
      <c r="B21" s="13">
        <v>48484</v>
      </c>
      <c r="C21" s="13"/>
      <c r="D21" s="13">
        <v>72681.25</v>
      </c>
      <c r="E21" s="13"/>
      <c r="F21" s="13">
        <v>483583</v>
      </c>
    </row>
    <row r="22" spans="1:6" x14ac:dyDescent="0.2">
      <c r="A22" t="s">
        <v>31</v>
      </c>
      <c r="B22" s="13">
        <v>5071726.68</v>
      </c>
      <c r="C22" s="13"/>
      <c r="D22" s="13">
        <v>9051778.889999995</v>
      </c>
      <c r="E22" s="13"/>
      <c r="F22" s="13">
        <v>50850947.600000001</v>
      </c>
    </row>
    <row r="23" spans="1:6" x14ac:dyDescent="0.2">
      <c r="A23" t="s">
        <v>25</v>
      </c>
      <c r="B23" s="13">
        <v>2789449.6740000001</v>
      </c>
      <c r="C23" s="13"/>
      <c r="D23" s="13">
        <v>4978478.3894999977</v>
      </c>
      <c r="E23" s="13"/>
      <c r="F23" s="13">
        <v>27968021.180000003</v>
      </c>
    </row>
    <row r="24" spans="1:6" x14ac:dyDescent="0.2">
      <c r="A24" t="s">
        <v>32</v>
      </c>
      <c r="B24" s="13">
        <v>2282277.0060000001</v>
      </c>
      <c r="C24" s="13"/>
      <c r="D24" s="13">
        <v>4073300.5004999978</v>
      </c>
      <c r="E24" s="13"/>
      <c r="F24" s="13">
        <v>22882926.420000002</v>
      </c>
    </row>
    <row r="25" spans="1:6" x14ac:dyDescent="0.2">
      <c r="A25" t="s">
        <v>5</v>
      </c>
      <c r="B25" s="13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58043229.390000001</v>
      </c>
      <c r="C29" s="13"/>
      <c r="D29" s="13">
        <v>97971393.559999987</v>
      </c>
      <c r="E29" s="13"/>
      <c r="F29" s="13">
        <v>398199226.75</v>
      </c>
    </row>
    <row r="30" spans="1:6" x14ac:dyDescent="0.2">
      <c r="A30" t="s">
        <v>2</v>
      </c>
      <c r="B30" s="13">
        <v>52489751.630000003</v>
      </c>
      <c r="C30" s="13"/>
      <c r="D30" s="13">
        <v>88558714.060000002</v>
      </c>
      <c r="E30" s="13"/>
      <c r="F30" s="13">
        <v>360023763.85000002</v>
      </c>
    </row>
    <row r="31" spans="1:6" x14ac:dyDescent="0.2">
      <c r="A31" t="s">
        <v>0</v>
      </c>
      <c r="B31" s="13">
        <v>153662.75</v>
      </c>
      <c r="C31" s="13"/>
      <c r="D31" s="13">
        <v>154846.75</v>
      </c>
      <c r="E31" s="13"/>
      <c r="F31" s="13">
        <v>156050.75</v>
      </c>
    </row>
    <row r="32" spans="1:6" x14ac:dyDescent="0.2">
      <c r="A32" t="s">
        <v>31</v>
      </c>
      <c r="B32" s="13">
        <v>5399815.0099999979</v>
      </c>
      <c r="C32" s="13"/>
      <c r="D32" s="13">
        <v>9257832.7500000019</v>
      </c>
      <c r="E32" s="13"/>
      <c r="F32" s="13">
        <v>38019412.149999999</v>
      </c>
    </row>
    <row r="33" spans="1:6" x14ac:dyDescent="0.2">
      <c r="A33" t="s">
        <v>25</v>
      </c>
      <c r="B33" s="13">
        <v>2969898.255499999</v>
      </c>
      <c r="C33" s="13"/>
      <c r="D33" s="13">
        <v>5091808.0125000011</v>
      </c>
      <c r="E33" s="13"/>
      <c r="F33" s="13">
        <v>20910676.682500001</v>
      </c>
    </row>
    <row r="34" spans="1:6" x14ac:dyDescent="0.2">
      <c r="A34" t="s">
        <v>32</v>
      </c>
      <c r="B34" s="13">
        <v>2429916.7544999993</v>
      </c>
      <c r="C34" s="13"/>
      <c r="D34" s="13">
        <v>4166024.7375000007</v>
      </c>
      <c r="E34" s="13"/>
      <c r="F34" s="13">
        <v>17108735.467500001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98" t="s">
        <v>51</v>
      </c>
      <c r="B38" s="98"/>
      <c r="C38" s="98"/>
      <c r="D38" s="98"/>
      <c r="E38" s="98"/>
      <c r="F38" s="98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50018186.170000002</v>
      </c>
      <c r="C41" s="13"/>
      <c r="D41" s="13">
        <v>88854652.309999987</v>
      </c>
      <c r="E41" s="13"/>
      <c r="F41" s="13">
        <v>100304015.86999999</v>
      </c>
    </row>
    <row r="42" spans="1:6" x14ac:dyDescent="0.2">
      <c r="A42" t="s">
        <v>2</v>
      </c>
      <c r="B42" s="13">
        <v>45401071.920000002</v>
      </c>
      <c r="C42" s="13"/>
      <c r="D42" s="13">
        <v>80506203.709999993</v>
      </c>
      <c r="E42" s="13"/>
      <c r="F42" s="13">
        <v>90888191.899999991</v>
      </c>
    </row>
    <row r="43" spans="1:6" x14ac:dyDescent="0.2">
      <c r="A43" t="s">
        <v>0</v>
      </c>
      <c r="B43" s="13">
        <v>6128</v>
      </c>
      <c r="C43" s="13"/>
      <c r="D43" s="13">
        <v>8390</v>
      </c>
      <c r="E43" s="13"/>
      <c r="F43" s="13">
        <v>28606.91</v>
      </c>
    </row>
    <row r="44" spans="1:6" x14ac:dyDescent="0.2">
      <c r="A44" t="s">
        <v>31</v>
      </c>
      <c r="B44" s="13">
        <v>4610986.25</v>
      </c>
      <c r="C44" s="13"/>
      <c r="D44" s="13">
        <v>8340058.6000000034</v>
      </c>
      <c r="E44" s="13"/>
      <c r="F44" s="13">
        <v>9387217.0600000042</v>
      </c>
    </row>
    <row r="45" spans="1:6" x14ac:dyDescent="0.2">
      <c r="A45" t="s">
        <v>25</v>
      </c>
      <c r="B45" s="13">
        <v>2536042.4375</v>
      </c>
      <c r="C45" s="13"/>
      <c r="D45" s="13">
        <v>4587032.2300000004</v>
      </c>
      <c r="E45" s="13"/>
      <c r="F45" s="13">
        <v>5162969.3830000032</v>
      </c>
    </row>
    <row r="46" spans="1:6" x14ac:dyDescent="0.2">
      <c r="A46" t="s">
        <v>32</v>
      </c>
      <c r="B46" s="13">
        <v>2074943.8125</v>
      </c>
      <c r="C46" s="13"/>
      <c r="D46" s="13">
        <v>3753026.37</v>
      </c>
      <c r="E46" s="13"/>
      <c r="F46" s="13">
        <v>4224247.677000002</v>
      </c>
    </row>
    <row r="47" spans="1:6" x14ac:dyDescent="0.2">
      <c r="A47" t="s">
        <v>5</v>
      </c>
      <c r="B47" s="13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199574113.71000001</v>
      </c>
      <c r="C51" s="13"/>
      <c r="D51" s="13">
        <v>349376089.94000006</v>
      </c>
      <c r="E51" s="13"/>
      <c r="F51" s="13">
        <v>1403281749.5599999</v>
      </c>
    </row>
    <row r="52" spans="1:6" x14ac:dyDescent="0.2">
      <c r="A52" t="s">
        <v>2</v>
      </c>
      <c r="B52" s="13">
        <v>180991203.34999999</v>
      </c>
      <c r="C52" s="13"/>
      <c r="D52" s="13">
        <v>316662876.24999994</v>
      </c>
      <c r="E52" s="13"/>
      <c r="F52" s="13">
        <v>1272997718.21</v>
      </c>
    </row>
    <row r="53" spans="1:6" x14ac:dyDescent="0.2">
      <c r="A53" t="s">
        <v>0</v>
      </c>
      <c r="B53" s="13">
        <v>208274.75</v>
      </c>
      <c r="C53" s="13"/>
      <c r="D53" s="13">
        <v>235918</v>
      </c>
      <c r="E53" s="13"/>
      <c r="F53" s="13">
        <v>674650.66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18374635.609999999</v>
      </c>
      <c r="C55" s="13"/>
      <c r="D55" s="13">
        <v>32477295.689999998</v>
      </c>
      <c r="E55" s="13"/>
      <c r="F55" s="13">
        <v>129808532.71999998</v>
      </c>
    </row>
    <row r="56" spans="1:6" x14ac:dyDescent="0.2">
      <c r="A56" t="s">
        <v>25</v>
      </c>
      <c r="B56" s="13">
        <v>10106049.5855</v>
      </c>
      <c r="C56" s="13"/>
      <c r="D56" s="13">
        <v>17862512.629500002</v>
      </c>
      <c r="E56" s="13"/>
      <c r="F56" s="13">
        <v>71394692.995999992</v>
      </c>
    </row>
    <row r="57" spans="1:6" x14ac:dyDescent="0.2">
      <c r="A57" t="s">
        <v>32</v>
      </c>
      <c r="B57" s="13">
        <v>8268586.0245000003</v>
      </c>
      <c r="C57" s="13"/>
      <c r="D57" s="13">
        <v>14614783.0605</v>
      </c>
      <c r="E57" s="13"/>
      <c r="F57" s="13">
        <v>58413839.723999992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98" t="s">
        <v>51</v>
      </c>
      <c r="B61" s="98"/>
      <c r="C61" s="98"/>
      <c r="D61" s="98"/>
      <c r="E61" s="98"/>
      <c r="F61" s="98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9.140625" style="1"/>
  </cols>
  <sheetData>
    <row r="1" spans="1:7" ht="60.75" customHeight="1" x14ac:dyDescent="0.2">
      <c r="A1" s="93"/>
      <c r="B1" s="93"/>
      <c r="C1" s="93"/>
      <c r="D1" s="93"/>
      <c r="E1" s="93"/>
      <c r="F1" s="93"/>
    </row>
    <row r="2" spans="1:7" ht="26.25" customHeight="1" x14ac:dyDescent="0.25">
      <c r="A2" s="94" t="s">
        <v>22</v>
      </c>
      <c r="B2" s="95"/>
      <c r="C2" s="95"/>
      <c r="D2" s="95"/>
      <c r="E2" s="95"/>
      <c r="F2" s="95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19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1257525.01</v>
      </c>
      <c r="D8" s="13">
        <v>1257525.01</v>
      </c>
      <c r="F8" s="13">
        <v>1257525.01</v>
      </c>
    </row>
    <row r="9" spans="1:7" x14ac:dyDescent="0.2">
      <c r="A9" t="s">
        <v>2</v>
      </c>
      <c r="B9" s="13">
        <v>1162475.53</v>
      </c>
      <c r="D9" s="13">
        <v>1162475.53</v>
      </c>
      <c r="F9" s="13">
        <v>1162475.53</v>
      </c>
    </row>
    <row r="10" spans="1:7" x14ac:dyDescent="0.2">
      <c r="A10" t="s">
        <v>0</v>
      </c>
      <c r="B10" s="13">
        <v>0</v>
      </c>
      <c r="D10" s="13">
        <v>0</v>
      </c>
      <c r="F10" s="13">
        <v>0</v>
      </c>
    </row>
    <row r="11" spans="1:7" x14ac:dyDescent="0.2">
      <c r="A11" t="s">
        <v>31</v>
      </c>
      <c r="B11" s="13">
        <f>+B8-B9-B10</f>
        <v>95049.479999999981</v>
      </c>
      <c r="D11" s="13">
        <f>+D8-D9-D10</f>
        <v>95049.479999999981</v>
      </c>
      <c r="F11" s="13">
        <f>+F8-F9-F10</f>
        <v>95049.479999999981</v>
      </c>
    </row>
    <row r="12" spans="1:7" x14ac:dyDescent="0.2">
      <c r="A12" t="s">
        <v>25</v>
      </c>
      <c r="B12" s="13">
        <v>52277.213999999993</v>
      </c>
      <c r="D12" s="13">
        <v>52277.213999999993</v>
      </c>
      <c r="F12" s="13">
        <v>52277.213999999993</v>
      </c>
    </row>
    <row r="13" spans="1:7" x14ac:dyDescent="0.2">
      <c r="A13" t="s">
        <v>32</v>
      </c>
      <c r="B13" s="13">
        <v>42772.265999999996</v>
      </c>
      <c r="D13" s="13">
        <v>42772.265999999996</v>
      </c>
      <c r="F13" s="13">
        <v>42772.265999999996</v>
      </c>
    </row>
    <row r="14" spans="1:7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  <row r="21" spans="1:1" x14ac:dyDescent="0.2">
      <c r="A21" s="24" t="s">
        <v>39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5"/>
  <sheetViews>
    <sheetView zoomScaleNormal="100"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57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29179714.770000003</v>
      </c>
      <c r="C8" s="13"/>
      <c r="D8" s="13">
        <v>88891136.209999993</v>
      </c>
      <c r="E8" s="13"/>
      <c r="F8" s="13">
        <v>352865256.27000004</v>
      </c>
    </row>
    <row r="9" spans="1:6" x14ac:dyDescent="0.2">
      <c r="A9" t="s">
        <v>2</v>
      </c>
      <c r="B9" s="13">
        <v>26312101.600000001</v>
      </c>
      <c r="C9" s="13"/>
      <c r="D9" s="13">
        <v>80195897.590000004</v>
      </c>
      <c r="E9" s="13"/>
      <c r="F9" s="13">
        <v>318639429.22000003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2867613.17</v>
      </c>
      <c r="C12" s="13"/>
      <c r="D12" s="13">
        <v>8695238.620000001</v>
      </c>
      <c r="E12" s="13"/>
      <c r="F12" s="13">
        <v>34418569.079999998</v>
      </c>
    </row>
    <row r="13" spans="1:6" x14ac:dyDescent="0.2">
      <c r="A13" t="s">
        <v>25</v>
      </c>
      <c r="B13" s="13">
        <v>1577187.243500001</v>
      </c>
      <c r="C13" s="13"/>
      <c r="D13" s="13">
        <v>4782381.2410000013</v>
      </c>
      <c r="E13" s="13"/>
      <c r="F13" s="13">
        <v>18930212.993999999</v>
      </c>
    </row>
    <row r="14" spans="1:6" x14ac:dyDescent="0.2">
      <c r="A14" t="s">
        <v>32</v>
      </c>
      <c r="B14" s="13">
        <v>1290425.9265000008</v>
      </c>
      <c r="C14" s="13"/>
      <c r="D14" s="13">
        <v>3912857.3790000007</v>
      </c>
      <c r="E14" s="13"/>
      <c r="F14" s="13">
        <v>15488356.085999999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51030288.560000002</v>
      </c>
      <c r="C19" s="13"/>
      <c r="D19" s="13">
        <v>153868911.19</v>
      </c>
      <c r="E19" s="13"/>
      <c r="F19" s="13">
        <v>632123254</v>
      </c>
    </row>
    <row r="20" spans="1:6" x14ac:dyDescent="0.2">
      <c r="A20" t="s">
        <v>2</v>
      </c>
      <c r="B20" s="13">
        <v>46412530.520000003</v>
      </c>
      <c r="C20" s="13"/>
      <c r="D20" s="13">
        <v>140126693.01000002</v>
      </c>
      <c r="E20" s="13"/>
      <c r="F20" s="13">
        <v>576170965.36000001</v>
      </c>
    </row>
    <row r="21" spans="1:6" x14ac:dyDescent="0.2">
      <c r="A21" t="s">
        <v>0</v>
      </c>
      <c r="B21" s="13">
        <v>28515.25</v>
      </c>
      <c r="C21" s="13"/>
      <c r="D21" s="13">
        <v>101196.5</v>
      </c>
      <c r="E21" s="13"/>
      <c r="F21" s="13">
        <v>512098.25</v>
      </c>
    </row>
    <row r="22" spans="1:6" x14ac:dyDescent="0.2">
      <c r="A22" t="s">
        <v>31</v>
      </c>
      <c r="B22" s="13">
        <v>4589242.79</v>
      </c>
      <c r="C22" s="13"/>
      <c r="D22" s="13">
        <v>13641021.679999992</v>
      </c>
      <c r="E22" s="13"/>
      <c r="F22" s="13">
        <v>55440190.390000001</v>
      </c>
    </row>
    <row r="23" spans="1:6" x14ac:dyDescent="0.2">
      <c r="A23" t="s">
        <v>25</v>
      </c>
      <c r="B23" s="13">
        <v>2524083.5344999996</v>
      </c>
      <c r="C23" s="13"/>
      <c r="D23" s="13">
        <v>7502561.9239999959</v>
      </c>
      <c r="E23" s="13"/>
      <c r="F23" s="13">
        <v>30492104.714500003</v>
      </c>
    </row>
    <row r="24" spans="1:6" x14ac:dyDescent="0.2">
      <c r="A24" t="s">
        <v>32</v>
      </c>
      <c r="B24" s="13">
        <v>2065159.2554999997</v>
      </c>
      <c r="C24" s="13"/>
      <c r="D24" s="13">
        <v>6138459.7559999963</v>
      </c>
      <c r="E24" s="13"/>
      <c r="F24" s="13">
        <v>24948085.675500002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50989618.950000003</v>
      </c>
      <c r="C29" s="13"/>
      <c r="D29" s="13">
        <v>148961012.50999999</v>
      </c>
      <c r="E29" s="13"/>
      <c r="F29" s="13">
        <v>449188845.69999999</v>
      </c>
    </row>
    <row r="30" spans="1:6" x14ac:dyDescent="0.2">
      <c r="A30" t="s">
        <v>2</v>
      </c>
      <c r="B30" s="13">
        <v>46116254.060000002</v>
      </c>
      <c r="C30" s="13"/>
      <c r="D30" s="13">
        <v>134674968.12</v>
      </c>
      <c r="E30" s="13"/>
      <c r="F30" s="13">
        <v>406140017.91000003</v>
      </c>
    </row>
    <row r="31" spans="1:6" x14ac:dyDescent="0.2">
      <c r="A31" t="s">
        <v>0</v>
      </c>
      <c r="B31" s="13">
        <v>99431.25</v>
      </c>
      <c r="C31" s="13"/>
      <c r="D31" s="13">
        <v>254278</v>
      </c>
      <c r="E31" s="13"/>
      <c r="F31" s="13">
        <v>255482</v>
      </c>
    </row>
    <row r="32" spans="1:6" x14ac:dyDescent="0.2">
      <c r="A32" t="s">
        <v>31</v>
      </c>
      <c r="B32" s="13">
        <v>4773933.6399999997</v>
      </c>
      <c r="C32" s="13"/>
      <c r="D32" s="13">
        <v>14031766.390000002</v>
      </c>
      <c r="E32" s="13"/>
      <c r="F32" s="13">
        <v>42793345.789999999</v>
      </c>
    </row>
    <row r="33" spans="1:6" x14ac:dyDescent="0.2">
      <c r="A33" t="s">
        <v>25</v>
      </c>
      <c r="B33" s="13">
        <v>2625663.5020000003</v>
      </c>
      <c r="C33" s="13"/>
      <c r="D33" s="13">
        <v>7717471.5145000024</v>
      </c>
      <c r="E33" s="13"/>
      <c r="F33" s="13">
        <v>23536340.184500001</v>
      </c>
    </row>
    <row r="34" spans="1:6" x14ac:dyDescent="0.2">
      <c r="A34" t="s">
        <v>32</v>
      </c>
      <c r="B34" s="13">
        <v>2148270.1380000003</v>
      </c>
      <c r="C34" s="13"/>
      <c r="D34" s="13">
        <v>6314294.875500001</v>
      </c>
      <c r="E34" s="13"/>
      <c r="F34" s="13">
        <v>19257005.605500001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98" t="s">
        <v>51</v>
      </c>
      <c r="B38" s="98"/>
      <c r="C38" s="98"/>
      <c r="D38" s="98"/>
      <c r="E38" s="98"/>
      <c r="F38" s="98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41679819.189999998</v>
      </c>
      <c r="C41" s="13"/>
      <c r="D41" s="13">
        <v>130534471.49999999</v>
      </c>
      <c r="E41" s="13"/>
      <c r="F41" s="13">
        <v>141983835.05999997</v>
      </c>
    </row>
    <row r="42" spans="1:6" x14ac:dyDescent="0.2">
      <c r="A42" t="s">
        <v>2</v>
      </c>
      <c r="B42" s="13">
        <v>37851218.490000002</v>
      </c>
      <c r="C42" s="13"/>
      <c r="D42" s="13">
        <v>118357422.2</v>
      </c>
      <c r="E42" s="13"/>
      <c r="F42" s="13">
        <v>128739410.39</v>
      </c>
    </row>
    <row r="43" spans="1:6" x14ac:dyDescent="0.2">
      <c r="A43" t="s">
        <v>0</v>
      </c>
      <c r="B43" s="13">
        <v>10679</v>
      </c>
      <c r="C43" s="13"/>
      <c r="D43" s="13">
        <v>19069</v>
      </c>
      <c r="E43" s="13"/>
      <c r="F43" s="13">
        <v>39285.910000000003</v>
      </c>
    </row>
    <row r="44" spans="1:6" x14ac:dyDescent="0.2">
      <c r="A44" t="s">
        <v>31</v>
      </c>
      <c r="B44" s="13">
        <v>3817921.7</v>
      </c>
      <c r="C44" s="13"/>
      <c r="D44" s="13">
        <v>12157980.300000003</v>
      </c>
      <c r="E44" s="13"/>
      <c r="F44" s="13">
        <v>13205138.760000004</v>
      </c>
    </row>
    <row r="45" spans="1:6" x14ac:dyDescent="0.2">
      <c r="A45" t="s">
        <v>25</v>
      </c>
      <c r="B45" s="13">
        <v>2099856.9349999977</v>
      </c>
      <c r="C45" s="13"/>
      <c r="D45" s="13">
        <v>6686889.1650000019</v>
      </c>
      <c r="E45" s="13"/>
      <c r="F45" s="13">
        <v>7262826.3180000028</v>
      </c>
    </row>
    <row r="46" spans="1:6" x14ac:dyDescent="0.2">
      <c r="A46" t="s">
        <v>32</v>
      </c>
      <c r="B46" s="13">
        <v>1718064.764999998</v>
      </c>
      <c r="C46" s="13"/>
      <c r="D46" s="13">
        <v>5471091.1350000016</v>
      </c>
      <c r="E46" s="13"/>
      <c r="F46" s="13">
        <v>5942312.4420000017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172879441.47</v>
      </c>
      <c r="C51" s="13"/>
      <c r="D51" s="13">
        <v>522255531.41000003</v>
      </c>
      <c r="E51" s="13"/>
      <c r="F51" s="13">
        <v>1576161191.03</v>
      </c>
    </row>
    <row r="52" spans="1:6" x14ac:dyDescent="0.2">
      <c r="A52" t="s">
        <v>2</v>
      </c>
      <c r="B52" s="13">
        <v>156692104.67000002</v>
      </c>
      <c r="C52" s="13"/>
      <c r="D52" s="13">
        <v>473354980.91999996</v>
      </c>
      <c r="E52" s="13"/>
      <c r="F52" s="13">
        <v>1429689822.8800001</v>
      </c>
    </row>
    <row r="53" spans="1:6" x14ac:dyDescent="0.2">
      <c r="A53" t="s">
        <v>0</v>
      </c>
      <c r="B53" s="13">
        <v>138625.5</v>
      </c>
      <c r="C53" s="13"/>
      <c r="D53" s="13">
        <v>374543.5</v>
      </c>
      <c r="E53" s="13"/>
      <c r="F53" s="13">
        <v>813276.16000000003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16048711.299999997</v>
      </c>
      <c r="C55" s="13"/>
      <c r="D55" s="13">
        <v>48526006.989999995</v>
      </c>
      <c r="E55" s="13"/>
      <c r="F55" s="13">
        <v>145857244.01999998</v>
      </c>
    </row>
    <row r="56" spans="1:6" x14ac:dyDescent="0.2">
      <c r="A56" t="s">
        <v>25</v>
      </c>
      <c r="B56" s="13">
        <v>8826791.2149999999</v>
      </c>
      <c r="C56" s="13"/>
      <c r="D56" s="13">
        <v>26689303.844499998</v>
      </c>
      <c r="E56" s="13"/>
      <c r="F56" s="13">
        <v>80221484.210999995</v>
      </c>
    </row>
    <row r="57" spans="1:6" x14ac:dyDescent="0.2">
      <c r="A57" t="s">
        <v>32</v>
      </c>
      <c r="B57" s="13">
        <v>7221920.084999999</v>
      </c>
      <c r="C57" s="13"/>
      <c r="D57" s="13">
        <v>21836703.145499997</v>
      </c>
      <c r="E57" s="13"/>
      <c r="F57" s="13">
        <v>65635759.808999993</v>
      </c>
    </row>
    <row r="58" spans="1:6" x14ac:dyDescent="0.2">
      <c r="A58" t="s">
        <v>5</v>
      </c>
      <c r="B58" s="26">
        <v>7929</v>
      </c>
    </row>
    <row r="59" spans="1:6" x14ac:dyDescent="0.2">
      <c r="B59" s="28"/>
    </row>
    <row r="61" spans="1:6" ht="76.5" customHeight="1" x14ac:dyDescent="0.2">
      <c r="A61" s="98" t="s">
        <v>51</v>
      </c>
      <c r="B61" s="98"/>
      <c r="C61" s="98"/>
      <c r="D61" s="98"/>
      <c r="E61" s="98"/>
      <c r="F61" s="98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pageSetup orientation="portrait" r:id="rId1"/>
  <headerFooter alignWithMargins="0"/>
  <rowBreaks count="1" manualBreakCount="1">
    <brk id="39" max="5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58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35433076.449999996</v>
      </c>
      <c r="C8" s="13"/>
      <c r="D8" s="13">
        <v>124324212.66</v>
      </c>
      <c r="E8" s="13"/>
      <c r="F8" s="13">
        <v>388298332.72000003</v>
      </c>
    </row>
    <row r="9" spans="1:6" x14ac:dyDescent="0.2">
      <c r="A9" t="s">
        <v>2</v>
      </c>
      <c r="B9" s="13">
        <v>32059322.950000003</v>
      </c>
      <c r="C9" s="13"/>
      <c r="D9" s="13">
        <v>112255220.54000001</v>
      </c>
      <c r="E9" s="13"/>
      <c r="F9" s="13">
        <v>350698752.17000002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3373753.4999999925</v>
      </c>
      <c r="C12" s="13"/>
      <c r="D12" s="13">
        <v>12068992.119999997</v>
      </c>
      <c r="E12" s="13"/>
      <c r="F12" s="13">
        <v>37792322.579999998</v>
      </c>
    </row>
    <row r="13" spans="1:6" x14ac:dyDescent="0.2">
      <c r="A13" t="s">
        <v>25</v>
      </c>
      <c r="B13" s="13">
        <v>1855564.4249999961</v>
      </c>
      <c r="C13" s="13"/>
      <c r="D13" s="13">
        <v>6637945.6659999993</v>
      </c>
      <c r="E13" s="13"/>
      <c r="F13" s="13">
        <v>20785777.419</v>
      </c>
    </row>
    <row r="14" spans="1:6" x14ac:dyDescent="0.2">
      <c r="A14" t="s">
        <v>32</v>
      </c>
      <c r="B14" s="13">
        <v>1518189.0749999967</v>
      </c>
      <c r="C14" s="13"/>
      <c r="D14" s="13">
        <v>5431046.453999999</v>
      </c>
      <c r="E14" s="13"/>
      <c r="F14" s="13">
        <v>17006545.160999998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61559519.839999996</v>
      </c>
      <c r="C19" s="13"/>
      <c r="D19" s="13">
        <v>215428431.03</v>
      </c>
      <c r="E19" s="13"/>
      <c r="F19" s="13">
        <v>693682773.83999991</v>
      </c>
    </row>
    <row r="20" spans="1:6" x14ac:dyDescent="0.2">
      <c r="A20" t="s">
        <v>2</v>
      </c>
      <c r="B20" s="13">
        <v>55950278.130000003</v>
      </c>
      <c r="C20" s="13"/>
      <c r="D20" s="13">
        <v>196076971.14000005</v>
      </c>
      <c r="E20" s="13"/>
      <c r="F20" s="13">
        <v>632121243.49000001</v>
      </c>
    </row>
    <row r="21" spans="1:6" x14ac:dyDescent="0.2">
      <c r="A21" t="s">
        <v>0</v>
      </c>
      <c r="B21" s="13">
        <v>89137.5</v>
      </c>
      <c r="C21" s="13"/>
      <c r="D21" s="13">
        <v>190334</v>
      </c>
      <c r="E21" s="13"/>
      <c r="F21" s="13">
        <v>601235.75</v>
      </c>
    </row>
    <row r="22" spans="1:6" x14ac:dyDescent="0.2">
      <c r="A22" t="s">
        <v>31</v>
      </c>
      <c r="B22" s="13">
        <v>5520104.2099999934</v>
      </c>
      <c r="C22" s="13"/>
      <c r="D22" s="13">
        <v>19161125.889999993</v>
      </c>
      <c r="E22" s="13"/>
      <c r="F22" s="13">
        <v>60960294.600000001</v>
      </c>
    </row>
    <row r="23" spans="1:6" x14ac:dyDescent="0.2">
      <c r="A23" t="s">
        <v>25</v>
      </c>
      <c r="B23" s="13">
        <v>3036057.3154999968</v>
      </c>
      <c r="C23" s="13"/>
      <c r="D23" s="13">
        <v>10538619.239499997</v>
      </c>
      <c r="E23" s="13"/>
      <c r="F23" s="13">
        <v>33528162.030000005</v>
      </c>
    </row>
    <row r="24" spans="1:6" x14ac:dyDescent="0.2">
      <c r="A24" t="s">
        <v>32</v>
      </c>
      <c r="B24" s="13">
        <v>2484046.8944999971</v>
      </c>
      <c r="C24" s="13"/>
      <c r="D24" s="13">
        <v>8622506.6504999977</v>
      </c>
      <c r="E24" s="13"/>
      <c r="F24" s="13">
        <v>27432132.57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58696309.629999995</v>
      </c>
      <c r="C29" s="13"/>
      <c r="D29" s="13">
        <v>207657322.14000002</v>
      </c>
      <c r="E29" s="13"/>
      <c r="F29" s="13">
        <v>507885155.33000004</v>
      </c>
    </row>
    <row r="30" spans="1:6" x14ac:dyDescent="0.2">
      <c r="A30" t="s">
        <v>2</v>
      </c>
      <c r="B30" s="13">
        <v>53019856.129999995</v>
      </c>
      <c r="C30" s="13"/>
      <c r="D30" s="13">
        <v>187694824.25000003</v>
      </c>
      <c r="E30" s="13"/>
      <c r="F30" s="13">
        <v>459159874.04000008</v>
      </c>
    </row>
    <row r="31" spans="1:6" x14ac:dyDescent="0.2">
      <c r="A31" t="s">
        <v>0</v>
      </c>
      <c r="B31" s="13">
        <v>11146</v>
      </c>
      <c r="C31" s="13"/>
      <c r="D31" s="13">
        <v>265424</v>
      </c>
      <c r="E31" s="13"/>
      <c r="F31" s="13">
        <v>266628</v>
      </c>
    </row>
    <row r="32" spans="1:6" x14ac:dyDescent="0.2">
      <c r="A32" t="s">
        <v>31</v>
      </c>
      <c r="B32" s="13">
        <v>5665307.5</v>
      </c>
      <c r="C32" s="13"/>
      <c r="D32" s="13">
        <v>19697073.890000001</v>
      </c>
      <c r="E32" s="13"/>
      <c r="F32" s="13">
        <v>48458653.289999992</v>
      </c>
    </row>
    <row r="33" spans="1:6" x14ac:dyDescent="0.2">
      <c r="A33" t="s">
        <v>25</v>
      </c>
      <c r="B33" s="13">
        <v>3115919.1250000005</v>
      </c>
      <c r="C33" s="13"/>
      <c r="D33" s="13">
        <v>10833390.639500001</v>
      </c>
      <c r="E33" s="13"/>
      <c r="F33" s="13">
        <v>26652259.309499998</v>
      </c>
    </row>
    <row r="34" spans="1:6" x14ac:dyDescent="0.2">
      <c r="A34" t="s">
        <v>32</v>
      </c>
      <c r="B34" s="13">
        <v>2549388.375</v>
      </c>
      <c r="C34" s="13"/>
      <c r="D34" s="13">
        <v>8863683.250500001</v>
      </c>
      <c r="E34" s="13"/>
      <c r="F34" s="13">
        <v>21806393.980499998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98" t="s">
        <v>51</v>
      </c>
      <c r="B38" s="98"/>
      <c r="C38" s="98"/>
      <c r="D38" s="98"/>
      <c r="E38" s="98"/>
      <c r="F38" s="98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ht="13.5" x14ac:dyDescent="0.25">
      <c r="A41" t="s">
        <v>1</v>
      </c>
      <c r="B41" s="13">
        <v>41111564.050000004</v>
      </c>
      <c r="C41" s="13"/>
      <c r="D41" s="30">
        <v>171646035.54999995</v>
      </c>
      <c r="E41" s="13"/>
      <c r="F41" s="13">
        <v>183095399.10999995</v>
      </c>
    </row>
    <row r="42" spans="1:6" ht="13.5" x14ac:dyDescent="0.25">
      <c r="A42" t="s">
        <v>2</v>
      </c>
      <c r="B42" s="13">
        <v>37347597.219999999</v>
      </c>
      <c r="C42" s="13"/>
      <c r="D42" s="30">
        <v>155705019.42000002</v>
      </c>
      <c r="E42" s="13"/>
      <c r="F42" s="13">
        <v>166087007.61000001</v>
      </c>
    </row>
    <row r="43" spans="1:6" ht="13.5" x14ac:dyDescent="0.25">
      <c r="A43" t="s">
        <v>0</v>
      </c>
      <c r="B43" s="13">
        <v>24095.25</v>
      </c>
      <c r="C43" s="13"/>
      <c r="D43" s="30">
        <v>43164.25</v>
      </c>
      <c r="E43" s="13"/>
      <c r="F43" s="13">
        <v>63381.16</v>
      </c>
    </row>
    <row r="44" spans="1:6" ht="13.5" x14ac:dyDescent="0.25">
      <c r="A44" t="s">
        <v>31</v>
      </c>
      <c r="B44" s="13">
        <v>3739871.5800000057</v>
      </c>
      <c r="C44" s="13"/>
      <c r="D44" s="30">
        <v>15897851.880000005</v>
      </c>
      <c r="E44" s="13"/>
      <c r="F44" s="13">
        <v>16945010.340000004</v>
      </c>
    </row>
    <row r="45" spans="1:6" x14ac:dyDescent="0.2">
      <c r="A45" t="s">
        <v>25</v>
      </c>
      <c r="B45" s="13">
        <v>2056929.3690000032</v>
      </c>
      <c r="C45" s="13"/>
      <c r="D45" s="13">
        <v>8743818.5340000037</v>
      </c>
      <c r="E45" s="13"/>
      <c r="F45" s="13">
        <v>9319755.6870000027</v>
      </c>
    </row>
    <row r="46" spans="1:6" x14ac:dyDescent="0.2">
      <c r="A46" t="s">
        <v>32</v>
      </c>
      <c r="B46" s="13">
        <v>1682942.2110000027</v>
      </c>
      <c r="C46" s="13"/>
      <c r="D46" s="13">
        <v>7154033.3460000018</v>
      </c>
      <c r="E46" s="13"/>
      <c r="F46" s="13">
        <v>7625254.6530000018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196800469.97</v>
      </c>
      <c r="C51" s="13"/>
      <c r="D51" s="13">
        <v>719056001.38000011</v>
      </c>
      <c r="E51" s="13"/>
      <c r="F51" s="13">
        <v>1772961661</v>
      </c>
    </row>
    <row r="52" spans="1:6" x14ac:dyDescent="0.2">
      <c r="A52" t="s">
        <v>2</v>
      </c>
      <c r="B52" s="13">
        <v>178377054.43000001</v>
      </c>
      <c r="C52" s="13"/>
      <c r="D52" s="13">
        <v>651732035.34999979</v>
      </c>
      <c r="E52" s="13"/>
      <c r="F52" s="13">
        <v>1608066877.3099999</v>
      </c>
    </row>
    <row r="53" spans="1:6" x14ac:dyDescent="0.2">
      <c r="A53" t="s">
        <v>0</v>
      </c>
      <c r="B53" s="13">
        <v>124378.75</v>
      </c>
      <c r="C53" s="13"/>
      <c r="D53" s="13">
        <v>498922.25</v>
      </c>
      <c r="E53" s="13"/>
      <c r="F53" s="13">
        <v>937654.91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18299036.789999992</v>
      </c>
      <c r="C55" s="13"/>
      <c r="D55" s="13">
        <v>66825043.779999994</v>
      </c>
      <c r="E55" s="13"/>
      <c r="F55" s="13">
        <v>164156280.80999997</v>
      </c>
    </row>
    <row r="56" spans="1:6" x14ac:dyDescent="0.2">
      <c r="A56" t="s">
        <v>25</v>
      </c>
      <c r="B56" s="13">
        <v>10064470.234499997</v>
      </c>
      <c r="C56" s="13"/>
      <c r="D56" s="13">
        <v>36753774.078999996</v>
      </c>
      <c r="E56" s="13"/>
      <c r="F56" s="13">
        <v>90285954.445499986</v>
      </c>
    </row>
    <row r="57" spans="1:6" x14ac:dyDescent="0.2">
      <c r="A57" t="s">
        <v>32</v>
      </c>
      <c r="B57" s="13">
        <v>8234566.5554999961</v>
      </c>
      <c r="C57" s="13"/>
      <c r="D57" s="13">
        <v>30071269.700999998</v>
      </c>
      <c r="E57" s="13"/>
      <c r="F57" s="13">
        <v>73870326.364499986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98" t="s">
        <v>51</v>
      </c>
      <c r="B61" s="98"/>
      <c r="C61" s="98"/>
      <c r="D61" s="98"/>
      <c r="E61" s="98"/>
      <c r="F61" s="98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100"/>
      <c r="B1" s="100"/>
      <c r="C1" s="100"/>
      <c r="D1" s="100"/>
      <c r="E1" s="100"/>
      <c r="F1" s="100"/>
      <c r="G1" s="100"/>
      <c r="H1" s="100"/>
    </row>
    <row r="2" spans="1:8" ht="18" x14ac:dyDescent="0.25">
      <c r="A2" s="94" t="s">
        <v>22</v>
      </c>
      <c r="B2" s="95"/>
      <c r="C2" s="95"/>
      <c r="D2" s="95"/>
      <c r="E2" s="95"/>
      <c r="F2" s="95"/>
      <c r="G2" s="95"/>
      <c r="H2" s="95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53</v>
      </c>
      <c r="E4" s="10"/>
      <c r="F4" s="16" t="s">
        <v>60</v>
      </c>
      <c r="G4" s="10"/>
      <c r="H4" s="16" t="s">
        <v>28</v>
      </c>
    </row>
    <row r="5" spans="1:8" x14ac:dyDescent="0.2">
      <c r="A5" s="9"/>
      <c r="B5" s="11" t="s">
        <v>59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35500212.219999999</v>
      </c>
      <c r="C8" s="13"/>
      <c r="D8" s="13">
        <v>152992471.91</v>
      </c>
      <c r="E8" s="13"/>
      <c r="F8" s="13">
        <v>6831952.9699999997</v>
      </c>
      <c r="G8" s="13"/>
      <c r="H8" s="13">
        <v>423798544.94000006</v>
      </c>
    </row>
    <row r="9" spans="1:8" x14ac:dyDescent="0.2">
      <c r="A9" t="s">
        <v>2</v>
      </c>
      <c r="B9" s="13">
        <v>32198756.719999999</v>
      </c>
      <c r="C9" s="13"/>
      <c r="D9" s="13">
        <v>138234806.84</v>
      </c>
      <c r="E9" s="13"/>
      <c r="F9" s="13">
        <v>6219170.4199999999</v>
      </c>
      <c r="G9" s="13"/>
      <c r="H9" s="13">
        <v>382897508.89000005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3301455.5</v>
      </c>
      <c r="C12" s="13"/>
      <c r="D12" s="13">
        <v>14757665.07</v>
      </c>
      <c r="E12" s="13"/>
      <c r="F12" s="13">
        <v>612782.55000000005</v>
      </c>
      <c r="G12" s="13"/>
      <c r="H12" s="13">
        <v>41093778.079999998</v>
      </c>
    </row>
    <row r="13" spans="1:8" x14ac:dyDescent="0.2">
      <c r="A13" t="s">
        <v>25</v>
      </c>
      <c r="B13" s="13">
        <v>1815800.5250000006</v>
      </c>
      <c r="C13" s="13"/>
      <c r="D13" s="13">
        <v>8116715.7885000007</v>
      </c>
      <c r="E13" s="13"/>
      <c r="F13" s="13">
        <v>337030.40250000003</v>
      </c>
      <c r="G13" s="13"/>
      <c r="H13" s="13">
        <v>22601577.944000002</v>
      </c>
    </row>
    <row r="14" spans="1:8" x14ac:dyDescent="0.2">
      <c r="A14" t="s">
        <v>32</v>
      </c>
      <c r="B14" s="13">
        <v>1485654.9750000006</v>
      </c>
      <c r="C14" s="13"/>
      <c r="D14" s="13">
        <v>6640949.2815000005</v>
      </c>
      <c r="E14" s="13"/>
      <c r="F14" s="13">
        <v>275752.14750000002</v>
      </c>
      <c r="G14" s="13"/>
      <c r="H14" s="13">
        <v>18492200.136</v>
      </c>
    </row>
    <row r="15" spans="1:8" x14ac:dyDescent="0.2">
      <c r="A15" t="s">
        <v>5</v>
      </c>
      <c r="B15" s="28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59467824.990000002</v>
      </c>
      <c r="C19" s="13"/>
      <c r="D19" s="13">
        <v>263306567.14000002</v>
      </c>
      <c r="E19" s="13"/>
      <c r="F19" s="13">
        <v>11589688.880000001</v>
      </c>
      <c r="G19" s="13"/>
      <c r="H19" s="13">
        <v>753150598.82999992</v>
      </c>
    </row>
    <row r="20" spans="1:8" x14ac:dyDescent="0.2">
      <c r="A20" t="s">
        <v>2</v>
      </c>
      <c r="B20" s="13">
        <v>54085863.040000007</v>
      </c>
      <c r="C20" s="13"/>
      <c r="D20" s="13">
        <v>239680388.55000007</v>
      </c>
      <c r="E20" s="13"/>
      <c r="F20" s="13">
        <v>10482445.630000001</v>
      </c>
      <c r="G20" s="13"/>
      <c r="H20" s="13">
        <v>686207106.53000009</v>
      </c>
    </row>
    <row r="21" spans="1:8" x14ac:dyDescent="0.2">
      <c r="A21" t="s">
        <v>0</v>
      </c>
      <c r="B21" s="13">
        <v>60755.75</v>
      </c>
      <c r="C21" s="13"/>
      <c r="D21" s="13">
        <v>226031.39</v>
      </c>
      <c r="E21" s="13"/>
      <c r="F21" s="13">
        <v>25058.36</v>
      </c>
      <c r="G21" s="13"/>
      <c r="H21" s="13">
        <v>661991.5</v>
      </c>
    </row>
    <row r="22" spans="1:8" x14ac:dyDescent="0.2">
      <c r="A22" t="s">
        <v>31</v>
      </c>
      <c r="B22" s="13">
        <v>5321206.2</v>
      </c>
      <c r="C22" s="13"/>
      <c r="D22" s="13">
        <v>23400147.199999992</v>
      </c>
      <c r="E22" s="13"/>
      <c r="F22" s="13">
        <v>1082184.8899999999</v>
      </c>
      <c r="G22" s="13"/>
      <c r="H22" s="13">
        <v>66281500.799999997</v>
      </c>
    </row>
    <row r="23" spans="1:8" x14ac:dyDescent="0.2">
      <c r="A23" t="s">
        <v>25</v>
      </c>
      <c r="B23" s="13">
        <v>2926663.41</v>
      </c>
      <c r="C23" s="13"/>
      <c r="D23" s="13">
        <v>12870080.959999997</v>
      </c>
      <c r="E23" s="13"/>
      <c r="F23" s="13">
        <v>595201.68949999998</v>
      </c>
      <c r="G23" s="13"/>
      <c r="H23" s="13">
        <v>36454825.439999998</v>
      </c>
    </row>
    <row r="24" spans="1:8" x14ac:dyDescent="0.2">
      <c r="A24" t="s">
        <v>32</v>
      </c>
      <c r="B24" s="13">
        <v>2394542.79</v>
      </c>
      <c r="C24" s="13"/>
      <c r="D24" s="13">
        <v>10530066.239999996</v>
      </c>
      <c r="E24" s="13"/>
      <c r="F24" s="13">
        <v>486983.20049999998</v>
      </c>
      <c r="G24" s="13"/>
      <c r="H24" s="13">
        <v>29826675.359999999</v>
      </c>
    </row>
    <row r="25" spans="1:8" x14ac:dyDescent="0.2">
      <c r="A25" t="s">
        <v>5</v>
      </c>
      <c r="B25" s="28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59135499.840000004</v>
      </c>
      <c r="C29" s="13"/>
      <c r="D29" s="13">
        <v>256168624.20000002</v>
      </c>
      <c r="E29" s="13"/>
      <c r="F29" s="13">
        <v>10624197.779999999</v>
      </c>
      <c r="G29" s="13"/>
      <c r="H29" s="13">
        <v>567020655.16999996</v>
      </c>
    </row>
    <row r="30" spans="1:8" x14ac:dyDescent="0.2">
      <c r="A30" t="s">
        <v>2</v>
      </c>
      <c r="B30" s="13">
        <v>53598760.93</v>
      </c>
      <c r="C30" s="13"/>
      <c r="D30" s="13">
        <v>231593280.22000003</v>
      </c>
      <c r="E30" s="13"/>
      <c r="F30" s="13">
        <v>9700304.9600000009</v>
      </c>
      <c r="G30" s="13"/>
      <c r="H30" s="13">
        <v>512758634.97000003</v>
      </c>
    </row>
    <row r="31" spans="1:8" x14ac:dyDescent="0.2">
      <c r="A31" t="s">
        <v>0</v>
      </c>
      <c r="B31" s="13">
        <v>94877.5</v>
      </c>
      <c r="C31" s="13"/>
      <c r="D31" s="13">
        <v>342575.25</v>
      </c>
      <c r="E31" s="13"/>
      <c r="F31" s="13">
        <v>17726.25</v>
      </c>
      <c r="G31" s="13"/>
      <c r="H31" s="13">
        <v>361505.5</v>
      </c>
    </row>
    <row r="32" spans="1:8" x14ac:dyDescent="0.2">
      <c r="A32" t="s">
        <v>31</v>
      </c>
      <c r="B32" s="13">
        <v>5441861.4100000039</v>
      </c>
      <c r="C32" s="13"/>
      <c r="D32" s="13">
        <v>24232768.73</v>
      </c>
      <c r="E32" s="13"/>
      <c r="F32" s="13">
        <v>906166.56999999844</v>
      </c>
      <c r="G32" s="13"/>
      <c r="H32" s="13">
        <v>53900514.699999996</v>
      </c>
    </row>
    <row r="33" spans="1:8" x14ac:dyDescent="0.2">
      <c r="A33" t="s">
        <v>25</v>
      </c>
      <c r="B33" s="13">
        <v>2993023.7755000023</v>
      </c>
      <c r="C33" s="13"/>
      <c r="D33" s="13">
        <v>13328022.801500002</v>
      </c>
      <c r="E33" s="13"/>
      <c r="F33" s="13">
        <v>498391.61349999916</v>
      </c>
      <c r="G33" s="13"/>
      <c r="H33" s="13">
        <v>29645283.085000001</v>
      </c>
    </row>
    <row r="34" spans="1:8" x14ac:dyDescent="0.2">
      <c r="A34" t="s">
        <v>32</v>
      </c>
      <c r="B34" s="13">
        <v>2448837.634500002</v>
      </c>
      <c r="C34" s="13"/>
      <c r="D34" s="13">
        <v>10904745.9285</v>
      </c>
      <c r="E34" s="13"/>
      <c r="F34" s="13">
        <v>407774.95649999933</v>
      </c>
      <c r="G34" s="13"/>
      <c r="H34" s="13">
        <v>24255231.614999998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98" t="s">
        <v>51</v>
      </c>
      <c r="B38" s="98"/>
      <c r="C38" s="98"/>
      <c r="D38" s="98"/>
      <c r="E38" s="98"/>
      <c r="F38" s="98"/>
      <c r="G38" s="98"/>
      <c r="H38" s="98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25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41236815.620000005</v>
      </c>
      <c r="C41" s="13"/>
      <c r="D41" s="13">
        <v>206071163.07999992</v>
      </c>
      <c r="E41" s="13"/>
      <c r="F41" s="13">
        <v>6811688.0899999999</v>
      </c>
      <c r="G41" s="13"/>
      <c r="H41" s="13">
        <v>224332214.72999993</v>
      </c>
    </row>
    <row r="42" spans="1:8" x14ac:dyDescent="0.2">
      <c r="A42" t="s">
        <v>2</v>
      </c>
      <c r="B42" s="13">
        <v>37446093.419999994</v>
      </c>
      <c r="C42" s="13"/>
      <c r="D42" s="13">
        <v>186914595.46000004</v>
      </c>
      <c r="E42" s="13"/>
      <c r="F42" s="13">
        <v>6236517.3799999999</v>
      </c>
      <c r="G42" s="13"/>
      <c r="H42" s="13">
        <v>203533101.03000003</v>
      </c>
    </row>
    <row r="43" spans="1:8" x14ac:dyDescent="0.2">
      <c r="A43" t="s">
        <v>0</v>
      </c>
      <c r="B43" s="13">
        <v>20907.75</v>
      </c>
      <c r="C43" s="13"/>
      <c r="D43" s="13">
        <v>61919</v>
      </c>
      <c r="E43" s="13"/>
      <c r="F43" s="13">
        <v>2153</v>
      </c>
      <c r="G43" s="13"/>
      <c r="H43" s="13">
        <v>84288.91</v>
      </c>
    </row>
    <row r="44" spans="1:8" x14ac:dyDescent="0.2">
      <c r="A44" t="s">
        <v>31</v>
      </c>
      <c r="B44" s="13">
        <v>3769814.45</v>
      </c>
      <c r="C44" s="13"/>
      <c r="D44" s="13">
        <v>19094648.620000008</v>
      </c>
      <c r="E44" s="13"/>
      <c r="F44" s="13">
        <v>573017.71</v>
      </c>
      <c r="G44" s="13"/>
      <c r="H44" s="13">
        <v>20714824.79000001</v>
      </c>
    </row>
    <row r="45" spans="1:8" x14ac:dyDescent="0.2">
      <c r="A45" t="s">
        <v>25</v>
      </c>
      <c r="B45" s="13">
        <v>2073397.9475000002</v>
      </c>
      <c r="C45" s="13"/>
      <c r="D45" s="13">
        <v>10502056.741000006</v>
      </c>
      <c r="E45" s="13"/>
      <c r="F45" s="13">
        <v>315159.74050000001</v>
      </c>
      <c r="G45" s="13"/>
      <c r="H45" s="13">
        <v>11393153.634500006</v>
      </c>
    </row>
    <row r="46" spans="1:8" x14ac:dyDescent="0.2">
      <c r="A46" t="s">
        <v>32</v>
      </c>
      <c r="B46" s="13">
        <v>1696416.5025000002</v>
      </c>
      <c r="C46" s="13"/>
      <c r="D46" s="13">
        <v>8592591.8790000044</v>
      </c>
      <c r="E46" s="13"/>
      <c r="F46" s="13">
        <v>257857.96949999998</v>
      </c>
      <c r="G46" s="13"/>
      <c r="H46" s="13">
        <v>9321671.1555000041</v>
      </c>
    </row>
    <row r="47" spans="1:8" x14ac:dyDescent="0.2">
      <c r="A47" t="s">
        <v>5</v>
      </c>
      <c r="B47" s="28">
        <v>2000</v>
      </c>
      <c r="C47" s="13"/>
      <c r="D47" s="13"/>
      <c r="E47" s="13"/>
      <c r="F47" s="13"/>
      <c r="G47" s="13"/>
      <c r="H47" s="13"/>
    </row>
    <row r="48" spans="1:8" x14ac:dyDescent="0.2">
      <c r="B48" s="13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195340352.66999999</v>
      </c>
      <c r="C51" s="13"/>
      <c r="D51" s="13">
        <v>878538826.33000004</v>
      </c>
      <c r="E51" s="13"/>
      <c r="F51" s="13">
        <v>35857527.719999999</v>
      </c>
      <c r="G51" s="13"/>
      <c r="H51" s="13">
        <v>1968302013.6699998</v>
      </c>
    </row>
    <row r="52" spans="1:8" x14ac:dyDescent="0.2">
      <c r="A52" t="s">
        <v>2</v>
      </c>
      <c r="B52" s="13">
        <v>177329474.11000001</v>
      </c>
      <c r="C52" s="13"/>
      <c r="D52" s="13">
        <v>796423071.06999969</v>
      </c>
      <c r="E52" s="13"/>
      <c r="F52" s="13">
        <v>32638438.390000001</v>
      </c>
      <c r="G52" s="13"/>
      <c r="H52" s="13">
        <v>1785396351.4199998</v>
      </c>
    </row>
    <row r="53" spans="1:8" x14ac:dyDescent="0.2">
      <c r="A53" t="s">
        <v>0</v>
      </c>
      <c r="B53" s="13">
        <v>176541</v>
      </c>
      <c r="C53" s="13"/>
      <c r="D53" s="13">
        <v>630525.64</v>
      </c>
      <c r="E53" s="13"/>
      <c r="F53" s="13">
        <v>44937.61</v>
      </c>
      <c r="G53" s="13"/>
      <c r="H53" s="13">
        <v>1114195.9099999999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17834337.559999999</v>
      </c>
      <c r="C55" s="13"/>
      <c r="D55" s="13">
        <v>81485229.61999999</v>
      </c>
      <c r="E55" s="13"/>
      <c r="F55" s="13">
        <v>3174151.72</v>
      </c>
      <c r="G55" s="13"/>
      <c r="H55" s="13">
        <v>181990618.36999997</v>
      </c>
    </row>
    <row r="56" spans="1:8" x14ac:dyDescent="0.2">
      <c r="A56" t="s">
        <v>25</v>
      </c>
      <c r="B56" s="13">
        <v>9808885.6579999998</v>
      </c>
      <c r="C56" s="13"/>
      <c r="D56" s="13">
        <v>44816876.291000001</v>
      </c>
      <c r="E56" s="13"/>
      <c r="F56" s="13">
        <v>1745783.4460000002</v>
      </c>
      <c r="G56" s="13"/>
      <c r="H56" s="13">
        <v>100094840.10349999</v>
      </c>
    </row>
    <row r="57" spans="1:8" x14ac:dyDescent="0.2">
      <c r="A57" t="s">
        <v>32</v>
      </c>
      <c r="B57" s="13">
        <v>8025451.9019999998</v>
      </c>
      <c r="C57" s="13"/>
      <c r="D57" s="13">
        <v>36668353.328999996</v>
      </c>
      <c r="E57" s="13"/>
      <c r="F57" s="13">
        <v>1428368.2740000002</v>
      </c>
      <c r="G57" s="13"/>
      <c r="H57" s="13">
        <v>81895778.266499996</v>
      </c>
    </row>
    <row r="58" spans="1:8" x14ac:dyDescent="0.2">
      <c r="A58" t="s">
        <v>5</v>
      </c>
      <c r="B58" s="26">
        <v>7929</v>
      </c>
    </row>
    <row r="59" spans="1:8" x14ac:dyDescent="0.2">
      <c r="B59" s="28"/>
    </row>
    <row r="61" spans="1:8" ht="76.5" customHeight="1" x14ac:dyDescent="0.2">
      <c r="A61" s="98" t="s">
        <v>51</v>
      </c>
      <c r="B61" s="98"/>
      <c r="C61" s="98"/>
      <c r="D61" s="98"/>
      <c r="E61" s="98"/>
      <c r="F61" s="98"/>
      <c r="G61" s="98"/>
      <c r="H61" s="98"/>
    </row>
    <row r="62" spans="1:8" x14ac:dyDescent="0.2">
      <c r="A62" s="29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</sheetData>
  <mergeCells count="4">
    <mergeCell ref="A1:H1"/>
    <mergeCell ref="A2:H2"/>
    <mergeCell ref="A38:H38"/>
    <mergeCell ref="A61:H61"/>
  </mergeCells>
  <phoneticPr fontId="8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65"/>
  <sheetViews>
    <sheetView workbookViewId="0">
      <selection activeCell="A38" sqref="A38:F38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62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36444812.590000004</v>
      </c>
      <c r="C8" s="13"/>
      <c r="D8" s="13">
        <v>43276765.560000002</v>
      </c>
      <c r="E8" s="13"/>
      <c r="F8" s="13">
        <v>460243357.53000003</v>
      </c>
    </row>
    <row r="9" spans="1:6" x14ac:dyDescent="0.2">
      <c r="A9" t="s">
        <v>2</v>
      </c>
      <c r="B9" s="13">
        <v>32994326.949999999</v>
      </c>
      <c r="C9" s="13"/>
      <c r="D9" s="13">
        <v>39213497.370000005</v>
      </c>
      <c r="E9" s="13"/>
      <c r="F9" s="13">
        <v>415891835.84000003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3450485.64</v>
      </c>
      <c r="C12" s="13"/>
      <c r="D12" s="13">
        <v>4063268.19</v>
      </c>
      <c r="E12" s="13"/>
      <c r="F12" s="13">
        <v>44544263.719999999</v>
      </c>
    </row>
    <row r="13" spans="1:6" x14ac:dyDescent="0.2">
      <c r="A13" t="s">
        <v>25</v>
      </c>
      <c r="B13" s="13">
        <v>1897767.1020000002</v>
      </c>
      <c r="C13" s="13"/>
      <c r="D13" s="13">
        <v>2234797.5045000003</v>
      </c>
      <c r="E13" s="13"/>
      <c r="F13" s="13">
        <v>24499345.046</v>
      </c>
    </row>
    <row r="14" spans="1:6" x14ac:dyDescent="0.2">
      <c r="A14" t="s">
        <v>32</v>
      </c>
      <c r="B14" s="13">
        <v>1552718.5380000002</v>
      </c>
      <c r="C14" s="13"/>
      <c r="D14" s="13">
        <v>1828470.6854999999</v>
      </c>
      <c r="E14" s="13"/>
      <c r="F14" s="13">
        <v>20044918.673999999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56223691.059999995</v>
      </c>
      <c r="C19" s="13"/>
      <c r="D19" s="13">
        <v>67813379.939999998</v>
      </c>
      <c r="E19" s="13"/>
      <c r="F19" s="13">
        <v>809374289.88999987</v>
      </c>
    </row>
    <row r="20" spans="1:6" x14ac:dyDescent="0.2">
      <c r="A20" t="s">
        <v>2</v>
      </c>
      <c r="B20" s="13">
        <v>51062992.68</v>
      </c>
      <c r="C20" s="13"/>
      <c r="D20" s="13">
        <v>61545438.310000002</v>
      </c>
      <c r="E20" s="13"/>
      <c r="F20" s="13">
        <v>737270099.21000004</v>
      </c>
    </row>
    <row r="21" spans="1:6" x14ac:dyDescent="0.2">
      <c r="A21" t="s">
        <v>0</v>
      </c>
      <c r="B21" s="13">
        <v>71777.2</v>
      </c>
      <c r="C21" s="13"/>
      <c r="D21" s="13">
        <v>96835.56</v>
      </c>
      <c r="E21" s="13"/>
      <c r="F21" s="13">
        <v>733768.7</v>
      </c>
    </row>
    <row r="22" spans="1:6" x14ac:dyDescent="0.2">
      <c r="A22" t="s">
        <v>31</v>
      </c>
      <c r="B22" s="13">
        <v>5088921.18</v>
      </c>
      <c r="C22" s="13"/>
      <c r="D22" s="13">
        <v>6171106.0699999994</v>
      </c>
      <c r="E22" s="13"/>
      <c r="F22" s="13">
        <v>71370421.979999989</v>
      </c>
    </row>
    <row r="23" spans="1:6" x14ac:dyDescent="0.2">
      <c r="A23" t="s">
        <v>25</v>
      </c>
      <c r="B23" s="13">
        <v>2798906.6490000002</v>
      </c>
      <c r="C23" s="13"/>
      <c r="D23" s="13">
        <v>3394108.3385000001</v>
      </c>
      <c r="E23" s="13"/>
      <c r="F23" s="13">
        <v>39253732.088999994</v>
      </c>
    </row>
    <row r="24" spans="1:6" x14ac:dyDescent="0.2">
      <c r="A24" t="s">
        <v>32</v>
      </c>
      <c r="B24" s="13">
        <v>2290014.531</v>
      </c>
      <c r="C24" s="13"/>
      <c r="D24" s="13">
        <v>2776997.7314999998</v>
      </c>
      <c r="E24" s="13"/>
      <c r="F24" s="13">
        <v>32116689.890999995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60650382.700000003</v>
      </c>
      <c r="C29" s="13"/>
      <c r="D29" s="13">
        <v>71274580.480000004</v>
      </c>
      <c r="E29" s="13"/>
      <c r="F29" s="13">
        <v>627671037.87</v>
      </c>
    </row>
    <row r="30" spans="1:6" x14ac:dyDescent="0.2">
      <c r="A30" t="s">
        <v>2</v>
      </c>
      <c r="B30" s="13">
        <v>54659320.980000004</v>
      </c>
      <c r="C30" s="13"/>
      <c r="D30" s="13">
        <v>64359625.940000005</v>
      </c>
      <c r="E30" s="13"/>
      <c r="F30" s="13">
        <v>567417955.95000005</v>
      </c>
    </row>
    <row r="31" spans="1:6" x14ac:dyDescent="0.2">
      <c r="A31" t="s">
        <v>0</v>
      </c>
      <c r="B31" s="13">
        <v>257497.8</v>
      </c>
      <c r="C31" s="13"/>
      <c r="D31" s="13">
        <v>275224.05</v>
      </c>
      <c r="E31" s="13"/>
      <c r="F31" s="13">
        <v>619003.30000000005</v>
      </c>
    </row>
    <row r="32" spans="1:6" x14ac:dyDescent="0.2">
      <c r="A32" t="s">
        <v>31</v>
      </c>
      <c r="B32" s="13">
        <v>5733563.9199999981</v>
      </c>
      <c r="C32" s="13"/>
      <c r="D32" s="13">
        <v>6639730.4899999965</v>
      </c>
      <c r="E32" s="13"/>
      <c r="F32" s="13">
        <v>59634078.61999999</v>
      </c>
    </row>
    <row r="33" spans="1:6" x14ac:dyDescent="0.2">
      <c r="A33" t="s">
        <v>25</v>
      </c>
      <c r="B33" s="13">
        <v>3153460.155999999</v>
      </c>
      <c r="C33" s="13"/>
      <c r="D33" s="13">
        <v>3651851.7694999985</v>
      </c>
      <c r="E33" s="13"/>
      <c r="F33" s="13">
        <v>32798743.240999997</v>
      </c>
    </row>
    <row r="34" spans="1:6" x14ac:dyDescent="0.2">
      <c r="A34" t="s">
        <v>32</v>
      </c>
      <c r="B34" s="13">
        <v>2580103.763999999</v>
      </c>
      <c r="C34" s="13"/>
      <c r="D34" s="13">
        <v>2987878.7204999984</v>
      </c>
      <c r="E34" s="13"/>
      <c r="F34" s="13">
        <v>26835335.378999997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98" t="s">
        <v>51</v>
      </c>
      <c r="B38" s="98"/>
      <c r="C38" s="98"/>
      <c r="D38" s="98"/>
      <c r="E38" s="98"/>
      <c r="F38" s="98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29826374.370000001</v>
      </c>
      <c r="C41" s="13"/>
      <c r="D41" s="13">
        <v>36638062.460000008</v>
      </c>
      <c r="E41" s="13"/>
      <c r="F41" s="13">
        <v>254158589.09999993</v>
      </c>
    </row>
    <row r="42" spans="1:6" x14ac:dyDescent="0.2">
      <c r="A42" t="s">
        <v>2</v>
      </c>
      <c r="B42" s="13">
        <v>26975066.399999999</v>
      </c>
      <c r="C42" s="13"/>
      <c r="D42" s="13">
        <v>33211583.779999997</v>
      </c>
      <c r="E42" s="13"/>
      <c r="F42" s="13">
        <v>230508167.43000004</v>
      </c>
    </row>
    <row r="43" spans="1:6" x14ac:dyDescent="0.2">
      <c r="A43" t="s">
        <v>0</v>
      </c>
      <c r="B43" s="13">
        <v>12055</v>
      </c>
      <c r="C43" s="13"/>
      <c r="D43" s="13">
        <v>14208</v>
      </c>
      <c r="E43" s="13"/>
      <c r="F43" s="13">
        <v>96343.91</v>
      </c>
    </row>
    <row r="44" spans="1:6" x14ac:dyDescent="0.2">
      <c r="A44" t="s">
        <v>31</v>
      </c>
      <c r="B44" s="13">
        <v>2839252.97</v>
      </c>
      <c r="C44" s="13"/>
      <c r="D44" s="13">
        <v>3412270.68</v>
      </c>
      <c r="E44" s="13"/>
      <c r="F44" s="13">
        <v>23554077.760000009</v>
      </c>
    </row>
    <row r="45" spans="1:6" x14ac:dyDescent="0.2">
      <c r="A45" t="s">
        <v>25</v>
      </c>
      <c r="B45" s="13">
        <v>1561589.1335000002</v>
      </c>
      <c r="C45" s="13"/>
      <c r="D45" s="13">
        <v>1876748.8740000003</v>
      </c>
      <c r="E45" s="13"/>
      <c r="F45" s="13">
        <v>12954742.768000007</v>
      </c>
    </row>
    <row r="46" spans="1:6" x14ac:dyDescent="0.2">
      <c r="A46" t="s">
        <v>32</v>
      </c>
      <c r="B46" s="13">
        <v>1277663.8365000002</v>
      </c>
      <c r="C46" s="13"/>
      <c r="D46" s="13">
        <v>1535521.8060000001</v>
      </c>
      <c r="E46" s="13"/>
      <c r="F46" s="13">
        <v>10599334.992000004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183145260.72</v>
      </c>
      <c r="C51" s="13"/>
      <c r="D51" s="13">
        <v>219002788.44</v>
      </c>
      <c r="E51" s="13"/>
      <c r="F51" s="13">
        <v>2151447274.3899999</v>
      </c>
    </row>
    <row r="52" spans="1:6" x14ac:dyDescent="0.2">
      <c r="A52" t="s">
        <v>2</v>
      </c>
      <c r="B52" s="13">
        <v>165691707.00999999</v>
      </c>
      <c r="C52" s="13"/>
      <c r="D52" s="13">
        <v>198330145.39999998</v>
      </c>
      <c r="E52" s="13"/>
      <c r="F52" s="13">
        <v>1951088058.4299998</v>
      </c>
    </row>
    <row r="53" spans="1:6" x14ac:dyDescent="0.2">
      <c r="A53" t="s">
        <v>0</v>
      </c>
      <c r="B53" s="13">
        <v>341330</v>
      </c>
      <c r="C53" s="13"/>
      <c r="D53" s="13">
        <v>386267.61</v>
      </c>
      <c r="E53" s="13"/>
      <c r="F53" s="13">
        <v>1455525.91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17112223.709999997</v>
      </c>
      <c r="C55" s="13"/>
      <c r="D55" s="13">
        <v>20286375.43</v>
      </c>
      <c r="E55" s="13"/>
      <c r="F55" s="13">
        <v>199102842.07999998</v>
      </c>
    </row>
    <row r="56" spans="1:6" x14ac:dyDescent="0.2">
      <c r="A56" t="s">
        <v>25</v>
      </c>
      <c r="B56" s="13">
        <v>9411723.0405000001</v>
      </c>
      <c r="C56" s="13"/>
      <c r="D56" s="13">
        <v>11157506.486500001</v>
      </c>
      <c r="E56" s="13"/>
      <c r="F56" s="13">
        <v>109506563.14399999</v>
      </c>
    </row>
    <row r="57" spans="1:6" x14ac:dyDescent="0.2">
      <c r="A57" t="s">
        <v>32</v>
      </c>
      <c r="B57" s="13">
        <v>7700500.6694999989</v>
      </c>
      <c r="C57" s="13"/>
      <c r="D57" s="13">
        <v>9128868.943500001</v>
      </c>
      <c r="E57" s="13"/>
      <c r="F57" s="13">
        <v>89596278.93599999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98" t="s">
        <v>51</v>
      </c>
      <c r="B61" s="98"/>
      <c r="C61" s="98"/>
      <c r="D61" s="98"/>
      <c r="E61" s="98"/>
      <c r="F61" s="98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65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64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40352757.960000008</v>
      </c>
      <c r="C8" s="13"/>
      <c r="D8" s="13">
        <v>83629523.520000011</v>
      </c>
      <c r="E8" s="13"/>
      <c r="F8" s="13">
        <v>500596115.49000001</v>
      </c>
    </row>
    <row r="9" spans="1:6" x14ac:dyDescent="0.2">
      <c r="A9" t="s">
        <v>2</v>
      </c>
      <c r="B9" s="13">
        <v>36466533.839999996</v>
      </c>
      <c r="C9" s="13"/>
      <c r="D9" s="13">
        <v>75680031.210000008</v>
      </c>
      <c r="E9" s="13"/>
      <c r="F9" s="13">
        <v>452358369.68000001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3886224.1200000122</v>
      </c>
      <c r="C12" s="13"/>
      <c r="D12" s="13">
        <v>7949492.3100000117</v>
      </c>
      <c r="E12" s="13"/>
      <c r="F12" s="13">
        <v>48430487.840000011</v>
      </c>
    </row>
    <row r="13" spans="1:6" x14ac:dyDescent="0.2">
      <c r="A13" t="s">
        <v>25</v>
      </c>
      <c r="B13" s="13">
        <v>2137423.2660000068</v>
      </c>
      <c r="C13" s="13"/>
      <c r="D13" s="13">
        <v>4372220.7705000071</v>
      </c>
      <c r="E13" s="13"/>
      <c r="F13" s="13">
        <v>26636768.312000006</v>
      </c>
    </row>
    <row r="14" spans="1:6" x14ac:dyDescent="0.2">
      <c r="A14" t="s">
        <v>32</v>
      </c>
      <c r="B14" s="13">
        <v>1748800.8540000056</v>
      </c>
      <c r="C14" s="13"/>
      <c r="D14" s="13">
        <v>3577271.5395000055</v>
      </c>
      <c r="E14" s="13"/>
      <c r="F14" s="13">
        <v>21793719.528000005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61156826.650000006</v>
      </c>
      <c r="C19" s="13"/>
      <c r="D19" s="13">
        <v>128970206.59</v>
      </c>
      <c r="E19" s="13"/>
      <c r="F19" s="13">
        <v>870531116.53999984</v>
      </c>
    </row>
    <row r="20" spans="1:6" x14ac:dyDescent="0.2">
      <c r="A20" t="s">
        <v>2</v>
      </c>
      <c r="B20" s="13">
        <v>55687189.130000003</v>
      </c>
      <c r="C20" s="13"/>
      <c r="D20" s="13">
        <v>117232627.44</v>
      </c>
      <c r="E20" s="13"/>
      <c r="F20" s="13">
        <v>792957288.34000003</v>
      </c>
    </row>
    <row r="21" spans="1:6" x14ac:dyDescent="0.2">
      <c r="A21" t="s">
        <v>0</v>
      </c>
      <c r="B21" s="13">
        <v>71889.8</v>
      </c>
      <c r="C21" s="13"/>
      <c r="D21" s="13">
        <v>168725.36</v>
      </c>
      <c r="E21" s="13"/>
      <c r="F21" s="13">
        <v>805658.5</v>
      </c>
    </row>
    <row r="22" spans="1:6" x14ac:dyDescent="0.2">
      <c r="A22" t="s">
        <v>31</v>
      </c>
      <c r="B22" s="13">
        <v>5397747.7200000035</v>
      </c>
      <c r="C22" s="13"/>
      <c r="D22" s="13">
        <v>11568853.790000003</v>
      </c>
      <c r="E22" s="13"/>
      <c r="F22" s="13">
        <v>76768169.699999988</v>
      </c>
    </row>
    <row r="23" spans="1:6" x14ac:dyDescent="0.2">
      <c r="A23" t="s">
        <v>25</v>
      </c>
      <c r="B23" s="13">
        <v>2968761.2460000021</v>
      </c>
      <c r="C23" s="13"/>
      <c r="D23" s="13">
        <v>6362869.5845000017</v>
      </c>
      <c r="E23" s="13"/>
      <c r="F23" s="13">
        <v>42222493.334999993</v>
      </c>
    </row>
    <row r="24" spans="1:6" x14ac:dyDescent="0.2">
      <c r="A24" t="s">
        <v>32</v>
      </c>
      <c r="B24" s="13">
        <v>2428986.4740000018</v>
      </c>
      <c r="C24" s="13"/>
      <c r="D24" s="13">
        <v>5205984.2055000011</v>
      </c>
      <c r="E24" s="13"/>
      <c r="F24" s="13">
        <v>34545676.364999995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65919878.360000007</v>
      </c>
      <c r="C29" s="13"/>
      <c r="D29" s="13">
        <v>137194458.84</v>
      </c>
      <c r="E29" s="13"/>
      <c r="F29" s="13">
        <v>693590916.23000002</v>
      </c>
    </row>
    <row r="30" spans="1:6" x14ac:dyDescent="0.2">
      <c r="A30" t="s">
        <v>2</v>
      </c>
      <c r="B30" s="13">
        <v>59533254.449999996</v>
      </c>
      <c r="C30" s="13"/>
      <c r="D30" s="13">
        <v>123892880.39</v>
      </c>
      <c r="E30" s="13"/>
      <c r="F30" s="13">
        <v>626951210.4000001</v>
      </c>
    </row>
    <row r="31" spans="1:6" x14ac:dyDescent="0.2">
      <c r="A31" t="s">
        <v>0</v>
      </c>
      <c r="B31" s="13">
        <v>409668.7</v>
      </c>
      <c r="C31" s="13"/>
      <c r="D31" s="13">
        <v>684892.75</v>
      </c>
      <c r="E31" s="13"/>
      <c r="F31" s="13">
        <v>1028672</v>
      </c>
    </row>
    <row r="32" spans="1:6" x14ac:dyDescent="0.2">
      <c r="A32" t="s">
        <v>31</v>
      </c>
      <c r="B32" s="13">
        <v>5976955.2100000111</v>
      </c>
      <c r="C32" s="13"/>
      <c r="D32" s="13">
        <v>12616685.700000007</v>
      </c>
      <c r="E32" s="13"/>
      <c r="F32" s="13">
        <v>65611033.829999998</v>
      </c>
    </row>
    <row r="33" spans="1:6" x14ac:dyDescent="0.2">
      <c r="A33" t="s">
        <v>25</v>
      </c>
      <c r="B33" s="13">
        <v>3287325.3655000064</v>
      </c>
      <c r="C33" s="13"/>
      <c r="D33" s="13">
        <v>6939177.1350000054</v>
      </c>
      <c r="E33" s="13"/>
      <c r="F33" s="13">
        <v>36086068.6065</v>
      </c>
    </row>
    <row r="34" spans="1:6" x14ac:dyDescent="0.2">
      <c r="A34" t="s">
        <v>32</v>
      </c>
      <c r="B34" s="13">
        <v>2689629.8445000052</v>
      </c>
      <c r="C34" s="13"/>
      <c r="D34" s="13">
        <v>5677508.5650000032</v>
      </c>
      <c r="E34" s="13"/>
      <c r="F34" s="13">
        <v>29524965.223500002</v>
      </c>
    </row>
    <row r="35" spans="1:6" x14ac:dyDescent="0.2">
      <c r="A35" t="s">
        <v>5</v>
      </c>
      <c r="B35" s="31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98" t="s">
        <v>51</v>
      </c>
      <c r="B38" s="98"/>
      <c r="C38" s="98"/>
      <c r="D38" s="98"/>
      <c r="E38" s="98"/>
      <c r="F38" s="98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40332437.170000002</v>
      </c>
      <c r="C41" s="13"/>
      <c r="D41" s="13">
        <v>76970499.63000001</v>
      </c>
      <c r="E41" s="13"/>
      <c r="F41" s="13">
        <v>294491026.26999992</v>
      </c>
    </row>
    <row r="42" spans="1:6" x14ac:dyDescent="0.2">
      <c r="A42" t="s">
        <v>2</v>
      </c>
      <c r="B42" s="13">
        <v>36634771.269999996</v>
      </c>
      <c r="C42" s="13"/>
      <c r="D42" s="13">
        <v>69846355.049999997</v>
      </c>
      <c r="E42" s="13"/>
      <c r="F42" s="13">
        <v>267142938.70000005</v>
      </c>
    </row>
    <row r="43" spans="1:6" x14ac:dyDescent="0.2">
      <c r="A43" t="s">
        <v>0</v>
      </c>
      <c r="B43" s="13">
        <v>19547</v>
      </c>
      <c r="C43" s="13"/>
      <c r="D43" s="13">
        <v>33755</v>
      </c>
      <c r="E43" s="13"/>
      <c r="F43" s="13">
        <v>115890.91</v>
      </c>
    </row>
    <row r="44" spans="1:6" x14ac:dyDescent="0.2">
      <c r="A44" t="s">
        <v>31</v>
      </c>
      <c r="B44" s="13">
        <v>3678118.900000006</v>
      </c>
      <c r="C44" s="13"/>
      <c r="D44" s="13">
        <v>7090389.5800000057</v>
      </c>
      <c r="E44" s="13"/>
      <c r="F44" s="13">
        <v>27232196.660000015</v>
      </c>
    </row>
    <row r="45" spans="1:6" x14ac:dyDescent="0.2">
      <c r="A45" t="s">
        <v>25</v>
      </c>
      <c r="B45" s="13">
        <v>2022965.3950000035</v>
      </c>
      <c r="C45" s="13"/>
      <c r="D45" s="13">
        <v>3899714.269000004</v>
      </c>
      <c r="E45" s="13"/>
      <c r="F45" s="13">
        <v>14977708.16300001</v>
      </c>
    </row>
    <row r="46" spans="1:6" x14ac:dyDescent="0.2">
      <c r="A46" t="s">
        <v>32</v>
      </c>
      <c r="B46" s="13">
        <v>1655153.5050000027</v>
      </c>
      <c r="C46" s="13"/>
      <c r="D46" s="13">
        <v>3190675.3110000025</v>
      </c>
      <c r="E46" s="13"/>
      <c r="F46" s="13">
        <v>12254488.497000007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207761900.14000005</v>
      </c>
      <c r="C51" s="13"/>
      <c r="D51" s="13">
        <v>426764688.58000004</v>
      </c>
      <c r="E51" s="13"/>
      <c r="F51" s="13">
        <v>2359209174.5299997</v>
      </c>
    </row>
    <row r="52" spans="1:6" x14ac:dyDescent="0.2">
      <c r="A52" t="s">
        <v>2</v>
      </c>
      <c r="B52" s="13">
        <v>188321748.69</v>
      </c>
      <c r="C52" s="13"/>
      <c r="D52" s="13">
        <v>386651894.09000003</v>
      </c>
      <c r="E52" s="13"/>
      <c r="F52" s="13">
        <v>2139409807.1200001</v>
      </c>
    </row>
    <row r="53" spans="1:6" x14ac:dyDescent="0.2">
      <c r="A53" t="s">
        <v>0</v>
      </c>
      <c r="B53" s="13">
        <v>501105.5</v>
      </c>
      <c r="C53" s="13"/>
      <c r="D53" s="13">
        <v>887373.11</v>
      </c>
      <c r="E53" s="13"/>
      <c r="F53" s="13">
        <v>1956631.41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18939045.950000048</v>
      </c>
      <c r="C55" s="13"/>
      <c r="D55" s="13">
        <v>39225421.38000001</v>
      </c>
      <c r="E55" s="13"/>
      <c r="F55" s="13">
        <v>218041888.02999961</v>
      </c>
    </row>
    <row r="56" spans="1:6" x14ac:dyDescent="0.2">
      <c r="A56" t="s">
        <v>25</v>
      </c>
      <c r="B56" s="13">
        <v>10416475.272500027</v>
      </c>
      <c r="C56" s="13"/>
      <c r="D56" s="13">
        <v>21573981.759000007</v>
      </c>
      <c r="E56" s="13"/>
      <c r="F56" s="13">
        <v>119923038.41649979</v>
      </c>
    </row>
    <row r="57" spans="1:6" x14ac:dyDescent="0.2">
      <c r="A57" t="s">
        <v>32</v>
      </c>
      <c r="B57" s="13">
        <v>8522570.6775000226</v>
      </c>
      <c r="C57" s="13"/>
      <c r="D57" s="13">
        <v>17651439.621000007</v>
      </c>
      <c r="E57" s="13"/>
      <c r="F57" s="13">
        <v>98118849.613499835</v>
      </c>
    </row>
    <row r="58" spans="1:6" x14ac:dyDescent="0.2">
      <c r="A58" t="s">
        <v>5</v>
      </c>
      <c r="B58" s="31">
        <v>7929</v>
      </c>
    </row>
    <row r="61" spans="1:6" ht="76.5" customHeight="1" x14ac:dyDescent="0.2">
      <c r="A61" s="98" t="s">
        <v>51</v>
      </c>
      <c r="B61" s="98"/>
      <c r="C61" s="98"/>
      <c r="D61" s="98"/>
      <c r="E61" s="98"/>
      <c r="F61" s="98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">
      <c r="A35" t="s">
        <v>5</v>
      </c>
      <c r="B35" s="31">
        <v>2744</v>
      </c>
      <c r="C35" s="13"/>
      <c r="D35" s="31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98" t="s">
        <v>51</v>
      </c>
      <c r="B38" s="98"/>
      <c r="C38" s="98"/>
      <c r="D38" s="98"/>
      <c r="E38" s="98"/>
      <c r="F38" s="98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">
      <c r="A47" t="s">
        <v>5</v>
      </c>
      <c r="B47" s="28">
        <v>2000</v>
      </c>
      <c r="C47" s="13"/>
      <c r="D47" s="28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">
      <c r="A58" t="s">
        <v>5</v>
      </c>
      <c r="B58" s="18">
        <f>SUM(B47,B35,B25,B15)</f>
        <v>7929</v>
      </c>
    </row>
    <row r="61" spans="1:6" ht="76.5" customHeight="1" x14ac:dyDescent="0.2">
      <c r="A61" s="98" t="s">
        <v>51</v>
      </c>
      <c r="B61" s="98"/>
      <c r="C61" s="98"/>
      <c r="D61" s="98"/>
      <c r="E61" s="98"/>
      <c r="F61" s="98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65"/>
  <sheetViews>
    <sheetView workbookViewId="0">
      <selection activeCell="A17" sqref="A17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">
      <c r="A35" t="s">
        <v>5</v>
      </c>
      <c r="B35" s="31">
        <v>2744</v>
      </c>
      <c r="C35" s="13"/>
      <c r="D35" s="31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98" t="s">
        <v>51</v>
      </c>
      <c r="B38" s="98"/>
      <c r="C38" s="98"/>
      <c r="D38" s="98"/>
      <c r="E38" s="98"/>
      <c r="F38" s="98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">
      <c r="A47" t="s">
        <v>5</v>
      </c>
      <c r="B47" s="28">
        <v>2000</v>
      </c>
      <c r="C47" s="13"/>
      <c r="D47" s="28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">
      <c r="A58" t="s">
        <v>5</v>
      </c>
      <c r="B58" s="18">
        <f>SUM(B47,B35,B25,B15)</f>
        <v>7929</v>
      </c>
    </row>
    <row r="61" spans="1:6" ht="76.5" customHeight="1" x14ac:dyDescent="0.2">
      <c r="A61" s="98" t="s">
        <v>51</v>
      </c>
      <c r="B61" s="98"/>
      <c r="C61" s="98"/>
      <c r="D61" s="98"/>
      <c r="E61" s="98"/>
      <c r="F61" s="98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100"/>
      <c r="B1" s="100"/>
      <c r="C1" s="100"/>
      <c r="D1" s="100"/>
      <c r="E1" s="100"/>
      <c r="F1" s="100"/>
      <c r="G1" s="100"/>
      <c r="H1" s="100"/>
    </row>
    <row r="2" spans="1:8" ht="18" x14ac:dyDescent="0.25">
      <c r="A2" s="94" t="s">
        <v>22</v>
      </c>
      <c r="B2" s="95"/>
      <c r="C2" s="95"/>
      <c r="D2" s="95"/>
      <c r="E2" s="95"/>
      <c r="F2" s="95"/>
      <c r="G2" s="95"/>
      <c r="H2" s="95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60</v>
      </c>
      <c r="E4" s="10"/>
      <c r="F4" s="16" t="s">
        <v>67</v>
      </c>
      <c r="G4" s="10"/>
      <c r="H4" s="16" t="s">
        <v>28</v>
      </c>
    </row>
    <row r="5" spans="1:8" x14ac:dyDescent="0.2">
      <c r="A5" s="9"/>
      <c r="B5" s="11" t="s">
        <v>66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36607528.049999997</v>
      </c>
      <c r="C8" s="13"/>
      <c r="D8" s="13">
        <v>158341788.71999997</v>
      </c>
      <c r="E8" s="13"/>
      <c r="F8" s="13">
        <v>32555540.390000001</v>
      </c>
      <c r="G8" s="13"/>
      <c r="H8" s="13">
        <v>607863921.08000004</v>
      </c>
    </row>
    <row r="9" spans="1:8" x14ac:dyDescent="0.2">
      <c r="A9" t="s">
        <v>2</v>
      </c>
      <c r="B9" s="13">
        <v>33167430.57</v>
      </c>
      <c r="C9" s="13"/>
      <c r="D9" s="13">
        <v>143303427.35999998</v>
      </c>
      <c r="E9" s="13"/>
      <c r="F9" s="13">
        <v>29486542.299999997</v>
      </c>
      <c r="G9" s="13"/>
      <c r="H9" s="13">
        <v>549468308.13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3440097.48</v>
      </c>
      <c r="C12" s="13"/>
      <c r="D12" s="13">
        <v>15038361.359999999</v>
      </c>
      <c r="E12" s="13"/>
      <c r="F12" s="13">
        <v>3068998.09</v>
      </c>
      <c r="G12" s="13"/>
      <c r="H12" s="13">
        <v>58588354.980000004</v>
      </c>
    </row>
    <row r="13" spans="1:8" x14ac:dyDescent="0.2">
      <c r="A13" t="s">
        <v>25</v>
      </c>
      <c r="B13" s="13">
        <v>1892053.6139999984</v>
      </c>
      <c r="C13" s="13"/>
      <c r="D13" s="13">
        <v>8271098.7480000006</v>
      </c>
      <c r="E13" s="13"/>
      <c r="F13" s="13">
        <v>1687948.9495000001</v>
      </c>
      <c r="G13" s="13"/>
      <c r="H13" s="13">
        <v>32223595.239000004</v>
      </c>
    </row>
    <row r="14" spans="1:8" x14ac:dyDescent="0.2">
      <c r="A14" t="s">
        <v>32</v>
      </c>
      <c r="B14" s="13">
        <v>1548043.8659999985</v>
      </c>
      <c r="C14" s="13"/>
      <c r="D14" s="13">
        <v>6767262.6119999997</v>
      </c>
      <c r="E14" s="13"/>
      <c r="F14" s="13">
        <v>1381049.1405</v>
      </c>
      <c r="G14" s="13"/>
      <c r="H14" s="13">
        <v>26364759.741000004</v>
      </c>
    </row>
    <row r="15" spans="1:8" x14ac:dyDescent="0.2">
      <c r="A15" t="s">
        <v>5</v>
      </c>
      <c r="B15" s="28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63815280.920000002</v>
      </c>
      <c r="C19" s="13"/>
      <c r="D19" s="13">
        <v>249022136.81999999</v>
      </c>
      <c r="E19" s="13"/>
      <c r="F19" s="13">
        <v>57612383.43</v>
      </c>
      <c r="G19" s="13"/>
      <c r="H19" s="13">
        <v>1048195430.1999999</v>
      </c>
    </row>
    <row r="20" spans="1:8" x14ac:dyDescent="0.2">
      <c r="A20" t="s">
        <v>2</v>
      </c>
      <c r="B20" s="13">
        <v>57854955.399999999</v>
      </c>
      <c r="C20" s="13"/>
      <c r="D20" s="13">
        <v>225931492.53</v>
      </c>
      <c r="E20" s="13"/>
      <c r="F20" s="13">
        <v>52238678.159999996</v>
      </c>
      <c r="G20" s="13"/>
      <c r="H20" s="13">
        <v>953894831.59000003</v>
      </c>
    </row>
    <row r="21" spans="1:8" x14ac:dyDescent="0.2">
      <c r="A21" t="s">
        <v>0</v>
      </c>
      <c r="B21" s="13">
        <v>394639.95</v>
      </c>
      <c r="C21" s="13"/>
      <c r="D21" s="13">
        <v>481527.61</v>
      </c>
      <c r="E21" s="13"/>
      <c r="F21" s="13">
        <v>379573.25</v>
      </c>
      <c r="G21" s="13"/>
      <c r="H21" s="13">
        <v>1498034</v>
      </c>
    </row>
    <row r="22" spans="1:8" x14ac:dyDescent="0.2">
      <c r="A22" t="s">
        <v>31</v>
      </c>
      <c r="B22" s="13">
        <v>5565685.5700000031</v>
      </c>
      <c r="C22" s="13"/>
      <c r="D22" s="13">
        <v>22609116.68</v>
      </c>
      <c r="E22" s="13"/>
      <c r="F22" s="13">
        <v>4994132.0199999996</v>
      </c>
      <c r="G22" s="13"/>
      <c r="H22" s="13">
        <v>92802564.609999999</v>
      </c>
    </row>
    <row r="23" spans="1:8" x14ac:dyDescent="0.2">
      <c r="A23" t="s">
        <v>25</v>
      </c>
      <c r="B23" s="13">
        <v>3061127.063500002</v>
      </c>
      <c r="C23" s="13"/>
      <c r="D23" s="13">
        <v>12435014.174000001</v>
      </c>
      <c r="E23" s="13"/>
      <c r="F23" s="13">
        <v>2746772.611</v>
      </c>
      <c r="G23" s="13"/>
      <c r="H23" s="13">
        <v>51041410.535500005</v>
      </c>
    </row>
    <row r="24" spans="1:8" x14ac:dyDescent="0.2">
      <c r="A24" t="s">
        <v>32</v>
      </c>
      <c r="B24" s="13">
        <v>2504558.5065000015</v>
      </c>
      <c r="C24" s="13"/>
      <c r="D24" s="13">
        <v>10174102.506000001</v>
      </c>
      <c r="E24" s="13"/>
      <c r="F24" s="13">
        <v>2247359.409</v>
      </c>
      <c r="G24" s="13"/>
      <c r="H24" s="13">
        <v>41761154.074500002</v>
      </c>
    </row>
    <row r="25" spans="1:8" x14ac:dyDescent="0.2">
      <c r="A25" t="s">
        <v>5</v>
      </c>
      <c r="B25" s="28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62765143.119999997</v>
      </c>
      <c r="C29" s="13"/>
      <c r="D29" s="13">
        <v>271361752.49000001</v>
      </c>
      <c r="E29" s="13"/>
      <c r="F29" s="13">
        <v>56260999</v>
      </c>
      <c r="G29" s="13"/>
      <c r="H29" s="13">
        <v>884019208.88</v>
      </c>
    </row>
    <row r="30" spans="1:8" x14ac:dyDescent="0.2">
      <c r="A30" t="s">
        <v>2</v>
      </c>
      <c r="B30" s="13">
        <v>56808921.780000001</v>
      </c>
      <c r="C30" s="13"/>
      <c r="D30" s="13">
        <v>245625386.59999999</v>
      </c>
      <c r="E30" s="13"/>
      <c r="F30" s="13">
        <v>50940082.309999995</v>
      </c>
      <c r="G30" s="13"/>
      <c r="H30" s="13">
        <v>799623798.91999996</v>
      </c>
    </row>
    <row r="31" spans="1:8" x14ac:dyDescent="0.2">
      <c r="A31" t="s">
        <v>0</v>
      </c>
      <c r="B31" s="13">
        <v>254969.09</v>
      </c>
      <c r="C31" s="13"/>
      <c r="D31" s="13">
        <v>1522493.5</v>
      </c>
      <c r="E31" s="13"/>
      <c r="F31" s="13">
        <v>211522</v>
      </c>
      <c r="G31" s="13"/>
      <c r="H31" s="13">
        <v>2077794.75</v>
      </c>
    </row>
    <row r="32" spans="1:8" x14ac:dyDescent="0.2">
      <c r="A32" t="s">
        <v>31</v>
      </c>
      <c r="B32" s="13">
        <v>5701252.2499999963</v>
      </c>
      <c r="C32" s="13"/>
      <c r="D32" s="13">
        <v>24213872.389999989</v>
      </c>
      <c r="E32" s="13"/>
      <c r="F32" s="13">
        <v>5109394.6900000004</v>
      </c>
      <c r="G32" s="13"/>
      <c r="H32" s="13">
        <v>82317615.209999979</v>
      </c>
    </row>
    <row r="33" spans="1:8" x14ac:dyDescent="0.2">
      <c r="A33" t="s">
        <v>25</v>
      </c>
      <c r="B33" s="13">
        <v>3135688.7374999984</v>
      </c>
      <c r="C33" s="13"/>
      <c r="D33" s="13">
        <v>13317629.814499995</v>
      </c>
      <c r="E33" s="13"/>
      <c r="F33" s="13">
        <v>2810167.0795000005</v>
      </c>
      <c r="G33" s="13"/>
      <c r="H33" s="13">
        <v>45274688.365499988</v>
      </c>
    </row>
    <row r="34" spans="1:8" x14ac:dyDescent="0.2">
      <c r="A34" t="s">
        <v>32</v>
      </c>
      <c r="B34" s="13">
        <v>2565563.5124999983</v>
      </c>
      <c r="C34" s="13"/>
      <c r="D34" s="13">
        <v>10896242.575499995</v>
      </c>
      <c r="E34" s="13"/>
      <c r="F34" s="13">
        <v>2299227.6105000004</v>
      </c>
      <c r="G34" s="13"/>
      <c r="H34" s="13">
        <v>37042926.84449999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98" t="s">
        <v>51</v>
      </c>
      <c r="B38" s="98"/>
      <c r="C38" s="98"/>
      <c r="D38" s="98"/>
      <c r="E38" s="98"/>
      <c r="F38" s="98"/>
      <c r="G38" s="98"/>
      <c r="H38" s="98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25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36350715.850000001</v>
      </c>
      <c r="C41" s="13"/>
      <c r="D41" s="13">
        <v>154803453.35999998</v>
      </c>
      <c r="E41" s="13"/>
      <c r="F41" s="13">
        <v>32938421.719999999</v>
      </c>
      <c r="G41" s="13"/>
      <c r="H41" s="13">
        <v>405262401.71999991</v>
      </c>
    </row>
    <row r="42" spans="1:8" x14ac:dyDescent="0.2">
      <c r="A42" t="s">
        <v>2</v>
      </c>
      <c r="B42" s="13">
        <v>33015691.27</v>
      </c>
      <c r="C42" s="13"/>
      <c r="D42" s="13">
        <v>140513392.29999998</v>
      </c>
      <c r="E42" s="13"/>
      <c r="F42" s="13">
        <v>29903170.800000004</v>
      </c>
      <c r="G42" s="13"/>
      <c r="H42" s="13">
        <v>367713146.75000006</v>
      </c>
    </row>
    <row r="43" spans="1:8" x14ac:dyDescent="0.2">
      <c r="A43" t="s">
        <v>0</v>
      </c>
      <c r="B43" s="13">
        <v>134216.6</v>
      </c>
      <c r="C43" s="13"/>
      <c r="D43" s="13">
        <v>78144</v>
      </c>
      <c r="E43" s="13"/>
      <c r="F43" s="13">
        <v>131036.6</v>
      </c>
      <c r="G43" s="13"/>
      <c r="H43" s="13">
        <v>291316.51</v>
      </c>
    </row>
    <row r="44" spans="1:8" x14ac:dyDescent="0.2">
      <c r="A44" t="s">
        <v>31</v>
      </c>
      <c r="B44" s="13">
        <v>3200807.98</v>
      </c>
      <c r="C44" s="13"/>
      <c r="D44" s="13">
        <v>14211917.059999999</v>
      </c>
      <c r="E44" s="13"/>
      <c r="F44" s="13">
        <v>2904214.32</v>
      </c>
      <c r="G44" s="13"/>
      <c r="H44" s="13">
        <v>37257938.460000008</v>
      </c>
    </row>
    <row r="45" spans="1:8" x14ac:dyDescent="0.2">
      <c r="A45" t="s">
        <v>25</v>
      </c>
      <c r="B45" s="13">
        <v>1760444.3890000011</v>
      </c>
      <c r="C45" s="13"/>
      <c r="D45" s="13">
        <v>7816554.3829999994</v>
      </c>
      <c r="E45" s="13"/>
      <c r="F45" s="13">
        <v>1597317.8759999999</v>
      </c>
      <c r="G45" s="13"/>
      <c r="H45" s="13">
        <v>20491866.153000005</v>
      </c>
    </row>
    <row r="46" spans="1:8" x14ac:dyDescent="0.2">
      <c r="A46" t="s">
        <v>32</v>
      </c>
      <c r="B46" s="13">
        <v>1440363.5910000009</v>
      </c>
      <c r="C46" s="13"/>
      <c r="D46" s="13">
        <v>6395362.6769999992</v>
      </c>
      <c r="E46" s="13"/>
      <c r="F46" s="13">
        <v>1306896.4439999999</v>
      </c>
      <c r="G46" s="13"/>
      <c r="H46" s="13">
        <v>16766072.307000004</v>
      </c>
    </row>
    <row r="47" spans="1:8" x14ac:dyDescent="0.2">
      <c r="A47" t="s">
        <v>5</v>
      </c>
      <c r="B47" s="28">
        <v>2000</v>
      </c>
      <c r="C47" s="13"/>
      <c r="D47" s="13"/>
      <c r="E47" s="13"/>
      <c r="F47" s="13"/>
      <c r="G47" s="13"/>
      <c r="H47" s="13"/>
    </row>
    <row r="48" spans="1:8" x14ac:dyDescent="0.2">
      <c r="B48" s="13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199538667.94</v>
      </c>
      <c r="C51" s="13"/>
      <c r="D51" s="13">
        <v>833529131.3900001</v>
      </c>
      <c r="E51" s="13"/>
      <c r="F51" s="13">
        <v>179367344.53999999</v>
      </c>
      <c r="G51" s="13"/>
      <c r="H51" s="13">
        <v>2945340961.8800001</v>
      </c>
    </row>
    <row r="52" spans="1:8" x14ac:dyDescent="0.2">
      <c r="A52" t="s">
        <v>2</v>
      </c>
      <c r="B52" s="13">
        <v>180846999.01999998</v>
      </c>
      <c r="C52" s="13"/>
      <c r="D52" s="13">
        <v>755373698.7900002</v>
      </c>
      <c r="E52" s="13"/>
      <c r="F52" s="13">
        <v>162568473.56999999</v>
      </c>
      <c r="G52" s="13"/>
      <c r="H52" s="13">
        <v>2670700085.3899999</v>
      </c>
    </row>
    <row r="53" spans="1:8" x14ac:dyDescent="0.2">
      <c r="A53" t="s">
        <v>0</v>
      </c>
      <c r="B53" s="13">
        <v>783825.64</v>
      </c>
      <c r="C53" s="13"/>
      <c r="D53" s="13">
        <v>2082165.11</v>
      </c>
      <c r="E53" s="13"/>
      <c r="F53" s="13">
        <v>722131.85</v>
      </c>
      <c r="G53" s="13"/>
      <c r="H53" s="13">
        <v>3873555.26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17907843.280000016</v>
      </c>
      <c r="C55" s="13"/>
      <c r="D55" s="13">
        <v>76073267.489999995</v>
      </c>
      <c r="E55" s="13"/>
      <c r="F55" s="13">
        <v>16076739.120000003</v>
      </c>
      <c r="G55" s="13"/>
      <c r="H55" s="13">
        <v>270966473.25999999</v>
      </c>
    </row>
    <row r="56" spans="1:8" x14ac:dyDescent="0.2">
      <c r="A56" t="s">
        <v>25</v>
      </c>
      <c r="B56" s="13">
        <v>9849313.8040000089</v>
      </c>
      <c r="C56" s="13"/>
      <c r="D56" s="13">
        <v>41840297.119500004</v>
      </c>
      <c r="E56" s="13"/>
      <c r="F56" s="13">
        <v>8842206.5160000026</v>
      </c>
      <c r="G56" s="13"/>
      <c r="H56" s="13">
        <v>149031560.29300001</v>
      </c>
    </row>
    <row r="57" spans="1:8" x14ac:dyDescent="0.2">
      <c r="A57" t="s">
        <v>32</v>
      </c>
      <c r="B57" s="13">
        <v>8058529.4760000072</v>
      </c>
      <c r="C57" s="13"/>
      <c r="D57" s="13">
        <v>34232970.370499998</v>
      </c>
      <c r="E57" s="13"/>
      <c r="F57" s="13">
        <v>7234532.6040000012</v>
      </c>
      <c r="G57" s="13"/>
      <c r="H57" s="13">
        <v>121934912.96699999</v>
      </c>
    </row>
    <row r="58" spans="1:8" x14ac:dyDescent="0.2">
      <c r="A58" t="s">
        <v>5</v>
      </c>
      <c r="B58" s="26">
        <v>7929</v>
      </c>
    </row>
    <row r="59" spans="1:8" x14ac:dyDescent="0.2">
      <c r="B59" s="28"/>
    </row>
    <row r="61" spans="1:8" ht="76.5" customHeight="1" x14ac:dyDescent="0.2">
      <c r="A61" s="98" t="s">
        <v>51</v>
      </c>
      <c r="B61" s="98"/>
      <c r="C61" s="98"/>
      <c r="D61" s="98"/>
      <c r="E61" s="98"/>
      <c r="F61" s="98"/>
      <c r="G61" s="98"/>
      <c r="H61" s="98"/>
    </row>
    <row r="62" spans="1:8" x14ac:dyDescent="0.2">
      <c r="A62" s="29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</sheetData>
  <mergeCells count="4">
    <mergeCell ref="A1:H1"/>
    <mergeCell ref="A2:H2"/>
    <mergeCell ref="A38:H38"/>
    <mergeCell ref="A61:H61"/>
  </mergeCells>
  <phoneticPr fontId="8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66"/>
  <sheetViews>
    <sheetView workbookViewId="0">
      <selection activeCell="A13" sqref="A1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68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36091241.93</v>
      </c>
      <c r="C8" s="13"/>
      <c r="D8" s="13">
        <v>68646782.319999993</v>
      </c>
      <c r="E8" s="13"/>
      <c r="F8" s="13">
        <v>643955163.00999999</v>
      </c>
    </row>
    <row r="9" spans="1:6" x14ac:dyDescent="0.2">
      <c r="A9" t="s">
        <v>2</v>
      </c>
      <c r="B9" s="13">
        <v>32565696.529999997</v>
      </c>
      <c r="C9" s="13"/>
      <c r="D9" s="13">
        <v>62052238.830000013</v>
      </c>
      <c r="E9" s="13"/>
      <c r="F9" s="13">
        <v>582034004.66000009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3525545.4</v>
      </c>
      <c r="C12" s="13"/>
      <c r="D12" s="13">
        <v>6594543.4900000002</v>
      </c>
      <c r="E12" s="13"/>
      <c r="F12" s="13">
        <v>62113900.380000003</v>
      </c>
    </row>
    <row r="13" spans="1:6" x14ac:dyDescent="0.2">
      <c r="A13" t="s">
        <v>25</v>
      </c>
      <c r="B13" s="13">
        <v>1939049.97</v>
      </c>
      <c r="C13" s="13"/>
      <c r="D13" s="13">
        <v>3626998.9195000003</v>
      </c>
      <c r="E13" s="13"/>
      <c r="F13" s="13">
        <v>34162645.209000006</v>
      </c>
    </row>
    <row r="14" spans="1:6" x14ac:dyDescent="0.2">
      <c r="A14" t="s">
        <v>32</v>
      </c>
      <c r="B14" s="13">
        <v>1586495.43</v>
      </c>
      <c r="C14" s="13"/>
      <c r="D14" s="13">
        <v>2967544.5705000004</v>
      </c>
      <c r="E14" s="13"/>
      <c r="F14" s="13">
        <v>27951255.171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58615363.759999998</v>
      </c>
      <c r="C19" s="13"/>
      <c r="D19" s="13">
        <v>116227747.18999998</v>
      </c>
      <c r="E19" s="13"/>
      <c r="F19" s="13">
        <v>1106810793.96</v>
      </c>
    </row>
    <row r="20" spans="1:6" x14ac:dyDescent="0.2">
      <c r="A20" t="s">
        <v>2</v>
      </c>
      <c r="B20" s="13">
        <v>53322723</v>
      </c>
      <c r="C20" s="13"/>
      <c r="D20" s="13">
        <v>105561401.16</v>
      </c>
      <c r="E20" s="13"/>
      <c r="F20" s="13">
        <v>1007217554.59</v>
      </c>
    </row>
    <row r="21" spans="1:6" x14ac:dyDescent="0.2">
      <c r="A21" t="s">
        <v>0</v>
      </c>
      <c r="B21" s="13">
        <v>314786.25</v>
      </c>
      <c r="C21" s="13"/>
      <c r="D21" s="13">
        <v>694359.5</v>
      </c>
      <c r="E21" s="13"/>
      <c r="F21" s="13">
        <v>1812820.25</v>
      </c>
    </row>
    <row r="22" spans="1:6" x14ac:dyDescent="0.2">
      <c r="A22" t="s">
        <v>31</v>
      </c>
      <c r="B22" s="13">
        <v>4977854.51</v>
      </c>
      <c r="C22" s="13"/>
      <c r="D22" s="13">
        <v>9971986.5300000031</v>
      </c>
      <c r="E22" s="13"/>
      <c r="F22" s="13">
        <v>97780419.120000005</v>
      </c>
    </row>
    <row r="23" spans="1:6" x14ac:dyDescent="0.2">
      <c r="A23" t="s">
        <v>25</v>
      </c>
      <c r="B23" s="13">
        <v>2737819.9804999991</v>
      </c>
      <c r="C23" s="13"/>
      <c r="D23" s="13">
        <v>5484592.591500002</v>
      </c>
      <c r="E23" s="13"/>
      <c r="F23" s="13">
        <v>53779230.51600001</v>
      </c>
    </row>
    <row r="24" spans="1:6" x14ac:dyDescent="0.2">
      <c r="A24" t="s">
        <v>32</v>
      </c>
      <c r="B24" s="13">
        <v>2240034.5294999992</v>
      </c>
      <c r="C24" s="13"/>
      <c r="D24" s="13">
        <v>4487393.9385000011</v>
      </c>
      <c r="E24" s="13"/>
      <c r="F24" s="13">
        <v>44001188.604000002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65403856.980000004</v>
      </c>
      <c r="C29" s="13"/>
      <c r="D29" s="13">
        <v>121664855.97999999</v>
      </c>
      <c r="E29" s="13"/>
      <c r="F29" s="13">
        <v>949423065.86000001</v>
      </c>
    </row>
    <row r="30" spans="1:6" x14ac:dyDescent="0.2">
      <c r="A30" t="s">
        <v>2</v>
      </c>
      <c r="B30" s="13">
        <v>59209090.590000004</v>
      </c>
      <c r="C30" s="13"/>
      <c r="D30" s="13">
        <v>110149172.89999999</v>
      </c>
      <c r="E30" s="13"/>
      <c r="F30" s="13">
        <v>858832889.50999999</v>
      </c>
    </row>
    <row r="31" spans="1:6" x14ac:dyDescent="0.2">
      <c r="A31" t="s">
        <v>0</v>
      </c>
      <c r="B31" s="13">
        <v>557499.75</v>
      </c>
      <c r="C31" s="13"/>
      <c r="D31" s="13">
        <v>769021.75</v>
      </c>
      <c r="E31" s="13"/>
      <c r="F31" s="13">
        <v>2635294.5</v>
      </c>
    </row>
    <row r="32" spans="1:6" x14ac:dyDescent="0.2">
      <c r="A32" t="s">
        <v>30</v>
      </c>
      <c r="B32" s="13">
        <v>10579.57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5647846.21</v>
      </c>
      <c r="C33" s="13"/>
      <c r="D33" s="13">
        <v>10757240.9</v>
      </c>
      <c r="E33" s="13"/>
      <c r="F33" s="13">
        <v>87965461.419999987</v>
      </c>
    </row>
    <row r="34" spans="1:6" x14ac:dyDescent="0.2">
      <c r="A34" t="s">
        <v>25</v>
      </c>
      <c r="B34" s="13">
        <v>3106315.4155000001</v>
      </c>
      <c r="C34" s="13"/>
      <c r="D34" s="13">
        <v>5916482.495000001</v>
      </c>
      <c r="E34" s="13"/>
      <c r="F34" s="13">
        <v>48381003.780999996</v>
      </c>
    </row>
    <row r="35" spans="1:6" x14ac:dyDescent="0.2">
      <c r="A35" t="s">
        <v>32</v>
      </c>
      <c r="B35" s="13">
        <v>2541530.7944999998</v>
      </c>
      <c r="C35" s="13"/>
      <c r="D35" s="13">
        <v>4840758.4050000003</v>
      </c>
      <c r="E35" s="13"/>
      <c r="F35" s="13">
        <v>39584457.638999999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8" t="s">
        <v>51</v>
      </c>
      <c r="B39" s="98"/>
      <c r="C39" s="98"/>
      <c r="D39" s="98"/>
      <c r="E39" s="98"/>
      <c r="F39" s="98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36514600.560000002</v>
      </c>
      <c r="C42" s="13"/>
      <c r="D42" s="13">
        <v>69453022.280000001</v>
      </c>
      <c r="E42" s="13"/>
      <c r="F42" s="13">
        <v>441777002.27999985</v>
      </c>
    </row>
    <row r="43" spans="1:6" x14ac:dyDescent="0.2">
      <c r="A43" t="s">
        <v>2</v>
      </c>
      <c r="B43" s="13">
        <v>33026853.129999999</v>
      </c>
      <c r="C43" s="13"/>
      <c r="D43" s="13">
        <v>62930023.930000007</v>
      </c>
      <c r="E43" s="13"/>
      <c r="F43" s="13">
        <v>400739999.88000005</v>
      </c>
    </row>
    <row r="44" spans="1:6" x14ac:dyDescent="0.2">
      <c r="A44" t="s">
        <v>0</v>
      </c>
      <c r="B44" s="13">
        <v>107951.8</v>
      </c>
      <c r="C44" s="13"/>
      <c r="D44" s="13">
        <v>238988.4</v>
      </c>
      <c r="E44" s="13"/>
      <c r="F44" s="13">
        <v>399268.31</v>
      </c>
    </row>
    <row r="45" spans="1:6" x14ac:dyDescent="0.2">
      <c r="A45" t="s">
        <v>31</v>
      </c>
      <c r="B45" s="13">
        <v>3379795.63</v>
      </c>
      <c r="C45" s="13"/>
      <c r="D45" s="13">
        <v>6284009.9500000011</v>
      </c>
      <c r="E45" s="13"/>
      <c r="F45" s="13">
        <v>40637734.090000011</v>
      </c>
    </row>
    <row r="46" spans="1:6" x14ac:dyDescent="0.2">
      <c r="A46" t="s">
        <v>25</v>
      </c>
      <c r="B46" s="13">
        <v>1858887.5965000005</v>
      </c>
      <c r="C46" s="13"/>
      <c r="D46" s="13">
        <v>3456205.4725000011</v>
      </c>
      <c r="E46" s="13"/>
      <c r="F46" s="13">
        <v>22350753.749500006</v>
      </c>
    </row>
    <row r="47" spans="1:6" x14ac:dyDescent="0.2">
      <c r="A47" t="s">
        <v>32</v>
      </c>
      <c r="B47" s="13">
        <v>1520908.0335000001</v>
      </c>
      <c r="C47" s="13"/>
      <c r="D47" s="13">
        <v>2827804.4775000005</v>
      </c>
      <c r="E47" s="13"/>
      <c r="F47" s="13">
        <v>18286980.340500005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196625063.23000002</v>
      </c>
      <c r="C52" s="13"/>
      <c r="D52" s="13">
        <v>375992407.76999998</v>
      </c>
      <c r="E52" s="13"/>
      <c r="F52" s="13">
        <v>3141966025.1100001</v>
      </c>
    </row>
    <row r="53" spans="1:6" x14ac:dyDescent="0.2">
      <c r="A53" t="s">
        <v>2</v>
      </c>
      <c r="B53" s="13">
        <v>178124363.25</v>
      </c>
      <c r="C53" s="13"/>
      <c r="D53" s="13">
        <v>340692836.81999999</v>
      </c>
      <c r="E53" s="13"/>
      <c r="F53" s="13">
        <v>2848824448.6399999</v>
      </c>
    </row>
    <row r="54" spans="1:6" x14ac:dyDescent="0.2">
      <c r="A54" t="s">
        <v>0</v>
      </c>
      <c r="B54" s="13">
        <v>980237.8</v>
      </c>
      <c r="C54" s="13"/>
      <c r="D54" s="13">
        <v>1702369.65</v>
      </c>
      <c r="E54" s="13"/>
      <c r="F54" s="13">
        <v>4853793.0599999996</v>
      </c>
    </row>
    <row r="55" spans="1:6" x14ac:dyDescent="0.2">
      <c r="A55" t="s">
        <v>30</v>
      </c>
      <c r="B55" s="13">
        <v>10579.57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17531041.75</v>
      </c>
      <c r="C56" s="13"/>
      <c r="D56" s="13">
        <v>33607780.870000005</v>
      </c>
      <c r="E56" s="13"/>
      <c r="F56" s="13">
        <v>288497515.00999999</v>
      </c>
    </row>
    <row r="57" spans="1:6" x14ac:dyDescent="0.2">
      <c r="A57" t="s">
        <v>25</v>
      </c>
      <c r="B57" s="13">
        <v>9642072.9625000004</v>
      </c>
      <c r="C57" s="13"/>
      <c r="D57" s="13">
        <v>18484279.478500005</v>
      </c>
      <c r="E57" s="13"/>
      <c r="F57" s="13">
        <v>158673633.25550002</v>
      </c>
    </row>
    <row r="58" spans="1:6" x14ac:dyDescent="0.2">
      <c r="A58" t="s">
        <v>32</v>
      </c>
      <c r="B58" s="13">
        <v>7888968.7875000006</v>
      </c>
      <c r="C58" s="13"/>
      <c r="D58" s="13">
        <v>15123501.391500002</v>
      </c>
      <c r="E58" s="13"/>
      <c r="F58" s="13">
        <v>129823881.7545</v>
      </c>
    </row>
    <row r="59" spans="1:6" x14ac:dyDescent="0.2">
      <c r="A59" t="s">
        <v>5</v>
      </c>
      <c r="B59" s="18">
        <f>SUM(B48,B36,B25,B15)</f>
        <v>7929</v>
      </c>
    </row>
    <row r="62" spans="1:6" ht="76.5" customHeight="1" x14ac:dyDescent="0.2">
      <c r="A62" s="98" t="s">
        <v>51</v>
      </c>
      <c r="B62" s="98"/>
      <c r="C62" s="98"/>
      <c r="D62" s="98"/>
      <c r="E62" s="98"/>
      <c r="F62" s="98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F1"/>
    <mergeCell ref="A2:F2"/>
    <mergeCell ref="A39:F39"/>
    <mergeCell ref="A62:F62"/>
  </mergeCells>
  <phoneticPr fontId="8" type="noConversion"/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6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69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36968692.469999999</v>
      </c>
      <c r="C8" s="13"/>
      <c r="D8" s="13">
        <v>105615474.79000001</v>
      </c>
      <c r="E8" s="13"/>
      <c r="F8" s="13">
        <v>680923855.48000002</v>
      </c>
    </row>
    <row r="9" spans="1:6" x14ac:dyDescent="0.2">
      <c r="A9" t="s">
        <v>2</v>
      </c>
      <c r="B9" s="13">
        <v>33506348.659999996</v>
      </c>
      <c r="C9" s="13"/>
      <c r="D9" s="13">
        <v>95558587.49000001</v>
      </c>
      <c r="E9" s="13"/>
      <c r="F9" s="13">
        <v>615540353.32000005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3462343.81</v>
      </c>
      <c r="C12" s="13"/>
      <c r="D12" s="13">
        <v>10056887.299999999</v>
      </c>
      <c r="E12" s="13"/>
      <c r="F12" s="13">
        <v>65576244.189999998</v>
      </c>
    </row>
    <row r="13" spans="1:6" x14ac:dyDescent="0.2">
      <c r="A13" t="s">
        <v>25</v>
      </c>
      <c r="B13" s="13">
        <v>1904289.0954999996</v>
      </c>
      <c r="C13" s="13"/>
      <c r="D13" s="13">
        <v>5531288.0149999997</v>
      </c>
      <c r="E13" s="13"/>
      <c r="F13" s="13">
        <v>36066934.304499999</v>
      </c>
    </row>
    <row r="14" spans="1:6" x14ac:dyDescent="0.2">
      <c r="A14" t="s">
        <v>32</v>
      </c>
      <c r="B14" s="13">
        <v>1558054.7144999995</v>
      </c>
      <c r="C14" s="13"/>
      <c r="D14" s="13">
        <v>4525599.2849999992</v>
      </c>
      <c r="E14" s="13"/>
      <c r="F14" s="13">
        <v>29509309.885499999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63334148.480000004</v>
      </c>
      <c r="C19" s="13"/>
      <c r="D19" s="13">
        <v>179561895.66999999</v>
      </c>
      <c r="E19" s="13"/>
      <c r="F19" s="13">
        <v>1170144942.4400001</v>
      </c>
    </row>
    <row r="20" spans="1:6" x14ac:dyDescent="0.2">
      <c r="A20" t="s">
        <v>2</v>
      </c>
      <c r="B20" s="13">
        <v>57601219.620000005</v>
      </c>
      <c r="C20" s="13"/>
      <c r="D20" s="13">
        <v>163162620.78</v>
      </c>
      <c r="E20" s="13"/>
      <c r="F20" s="13">
        <v>1064818774.21</v>
      </c>
    </row>
    <row r="21" spans="1:6" x14ac:dyDescent="0.2">
      <c r="A21" t="s">
        <v>0</v>
      </c>
      <c r="B21" s="13">
        <v>443391</v>
      </c>
      <c r="C21" s="13"/>
      <c r="D21" s="13">
        <v>1137750.5</v>
      </c>
      <c r="E21" s="13"/>
      <c r="F21" s="13">
        <v>2256211.25</v>
      </c>
    </row>
    <row r="22" spans="1:6" x14ac:dyDescent="0.2">
      <c r="A22" t="s">
        <v>31</v>
      </c>
      <c r="B22" s="13">
        <v>5289537.8600000003</v>
      </c>
      <c r="C22" s="13"/>
      <c r="D22" s="13">
        <v>15261524.390000001</v>
      </c>
      <c r="E22" s="13"/>
      <c r="F22" s="13">
        <v>103069956.98</v>
      </c>
    </row>
    <row r="23" spans="1:6" x14ac:dyDescent="0.2">
      <c r="A23" t="s">
        <v>25</v>
      </c>
      <c r="B23" s="13">
        <v>2909245.8229999989</v>
      </c>
      <c r="C23" s="13"/>
      <c r="D23" s="13">
        <v>8393838.4145000018</v>
      </c>
      <c r="E23" s="13"/>
      <c r="F23" s="13">
        <v>56688476.339000009</v>
      </c>
    </row>
    <row r="24" spans="1:6" x14ac:dyDescent="0.2">
      <c r="A24" t="s">
        <v>32</v>
      </c>
      <c r="B24" s="13">
        <v>2380292.0369999991</v>
      </c>
      <c r="C24" s="13"/>
      <c r="D24" s="13">
        <v>6867685.9755000006</v>
      </c>
      <c r="E24" s="13"/>
      <c r="F24" s="13">
        <v>46381480.641000003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67685515.030000001</v>
      </c>
      <c r="C29" s="13"/>
      <c r="D29" s="13">
        <v>189350371.01000002</v>
      </c>
      <c r="E29" s="13"/>
      <c r="F29" s="13">
        <v>1017108580.89</v>
      </c>
    </row>
    <row r="30" spans="1:6" x14ac:dyDescent="0.2">
      <c r="A30" t="s">
        <v>2</v>
      </c>
      <c r="B30" s="13">
        <v>61411202.479999989</v>
      </c>
      <c r="C30" s="13"/>
      <c r="D30" s="13">
        <v>171560375.38</v>
      </c>
      <c r="E30" s="13"/>
      <c r="F30" s="13">
        <v>920244091.99000001</v>
      </c>
    </row>
    <row r="31" spans="1:6" x14ac:dyDescent="0.2">
      <c r="A31" t="s">
        <v>0</v>
      </c>
      <c r="B31" s="13">
        <v>530631.24</v>
      </c>
      <c r="C31" s="13"/>
      <c r="D31" s="13">
        <v>1299652.99</v>
      </c>
      <c r="E31" s="13"/>
      <c r="F31" s="13">
        <v>3165925.74</v>
      </c>
    </row>
    <row r="32" spans="1:6" x14ac:dyDescent="0.2">
      <c r="A32" t="s">
        <v>30</v>
      </c>
      <c r="B32" s="13">
        <v>0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5743681.3100000005</v>
      </c>
      <c r="C33" s="13"/>
      <c r="D33" s="13">
        <v>16500922.210000001</v>
      </c>
      <c r="E33" s="13"/>
      <c r="F33" s="13">
        <v>93709142.729999989</v>
      </c>
    </row>
    <row r="34" spans="1:6" x14ac:dyDescent="0.2">
      <c r="A34" t="s">
        <v>25</v>
      </c>
      <c r="B34" s="13">
        <v>3159024.7205000008</v>
      </c>
      <c r="C34" s="13"/>
      <c r="D34" s="13">
        <v>9075507.2155000009</v>
      </c>
      <c r="E34" s="13"/>
      <c r="F34" s="13">
        <v>51540028.501499996</v>
      </c>
    </row>
    <row r="35" spans="1:6" x14ac:dyDescent="0.2">
      <c r="A35" t="s">
        <v>32</v>
      </c>
      <c r="B35" s="13">
        <v>2584656.5895000002</v>
      </c>
      <c r="C35" s="13"/>
      <c r="D35" s="13">
        <v>7425414.994500001</v>
      </c>
      <c r="E35" s="13"/>
      <c r="F35" s="13">
        <v>42169114.228499994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8" t="s">
        <v>51</v>
      </c>
      <c r="B39" s="98"/>
      <c r="C39" s="98"/>
      <c r="D39" s="98"/>
      <c r="E39" s="98"/>
      <c r="F39" s="98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36684246.32</v>
      </c>
      <c r="C42" s="13"/>
      <c r="D42" s="13">
        <v>106137268.59999999</v>
      </c>
      <c r="E42" s="13"/>
      <c r="F42" s="13">
        <v>478461248.5999999</v>
      </c>
    </row>
    <row r="43" spans="1:6" x14ac:dyDescent="0.2">
      <c r="A43" t="s">
        <v>2</v>
      </c>
      <c r="B43" s="13">
        <v>33291343.25</v>
      </c>
      <c r="C43" s="13"/>
      <c r="D43" s="13">
        <v>96221367.180000007</v>
      </c>
      <c r="E43" s="13"/>
      <c r="F43" s="13">
        <v>434031343.13000005</v>
      </c>
    </row>
    <row r="44" spans="1:6" x14ac:dyDescent="0.2">
      <c r="A44" t="s">
        <v>0</v>
      </c>
      <c r="B44" s="13">
        <v>70357.850000000006</v>
      </c>
      <c r="C44" s="13"/>
      <c r="D44" s="13">
        <v>309346.25</v>
      </c>
      <c r="E44" s="13"/>
      <c r="F44" s="13">
        <v>469626.16</v>
      </c>
    </row>
    <row r="45" spans="1:6" x14ac:dyDescent="0.2">
      <c r="A45" t="s">
        <v>31</v>
      </c>
      <c r="B45" s="13">
        <v>3322545.22</v>
      </c>
      <c r="C45" s="13"/>
      <c r="D45" s="13">
        <v>9606555.1699999999</v>
      </c>
      <c r="E45" s="13"/>
      <c r="F45" s="13">
        <v>43960279.31000001</v>
      </c>
    </row>
    <row r="46" spans="1:6" x14ac:dyDescent="0.2">
      <c r="A46" t="s">
        <v>25</v>
      </c>
      <c r="B46" s="13">
        <v>1827399.871</v>
      </c>
      <c r="C46" s="13"/>
      <c r="D46" s="13">
        <v>5283605.3435000004</v>
      </c>
      <c r="E46" s="13"/>
      <c r="F46" s="13">
        <v>24178153.620500006</v>
      </c>
    </row>
    <row r="47" spans="1:6" x14ac:dyDescent="0.2">
      <c r="A47" t="s">
        <v>32</v>
      </c>
      <c r="B47" s="13">
        <v>1495145.3489999999</v>
      </c>
      <c r="C47" s="13"/>
      <c r="D47" s="13">
        <v>4322949.8265000004</v>
      </c>
      <c r="E47" s="13"/>
      <c r="F47" s="13">
        <v>19782125.689500004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204672602.29999998</v>
      </c>
      <c r="C52" s="13"/>
      <c r="D52" s="13">
        <v>580665010.07000005</v>
      </c>
      <c r="E52" s="13"/>
      <c r="F52" s="13">
        <v>3346638627.4100003</v>
      </c>
    </row>
    <row r="53" spans="1:6" x14ac:dyDescent="0.2">
      <c r="A53" t="s">
        <v>2</v>
      </c>
      <c r="B53" s="13">
        <v>185810114.00999999</v>
      </c>
      <c r="C53" s="13"/>
      <c r="D53" s="13">
        <v>526502950.82999998</v>
      </c>
      <c r="E53" s="13"/>
      <c r="F53" s="13">
        <v>3034634562.6499996</v>
      </c>
    </row>
    <row r="54" spans="1:6" x14ac:dyDescent="0.2">
      <c r="A54" t="s">
        <v>0</v>
      </c>
      <c r="B54" s="13">
        <v>1044380.09</v>
      </c>
      <c r="C54" s="13"/>
      <c r="D54" s="13">
        <v>2746749.74</v>
      </c>
      <c r="E54" s="13"/>
      <c r="F54" s="13">
        <v>5898173.1500000004</v>
      </c>
    </row>
    <row r="55" spans="1:6" x14ac:dyDescent="0.2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17818108.199999999</v>
      </c>
      <c r="C56" s="13"/>
      <c r="D56" s="13">
        <v>51425889.07</v>
      </c>
      <c r="E56" s="13"/>
      <c r="F56" s="13">
        <v>306315623.20999998</v>
      </c>
    </row>
    <row r="57" spans="1:6" x14ac:dyDescent="0.2">
      <c r="A57" t="s">
        <v>25</v>
      </c>
      <c r="B57" s="13">
        <v>9799959.5099999998</v>
      </c>
      <c r="C57" s="13"/>
      <c r="D57" s="13">
        <v>28284238.988500003</v>
      </c>
      <c r="E57" s="13"/>
      <c r="F57" s="13">
        <v>168473592.76550001</v>
      </c>
    </row>
    <row r="58" spans="1:6" x14ac:dyDescent="0.2">
      <c r="A58" t="s">
        <v>32</v>
      </c>
      <c r="B58" s="13">
        <v>8018148.6899999995</v>
      </c>
      <c r="C58" s="13"/>
      <c r="D58" s="13">
        <v>23141650.081500001</v>
      </c>
      <c r="E58" s="13"/>
      <c r="F58" s="13">
        <v>137842030.4445</v>
      </c>
    </row>
    <row r="59" spans="1:6" x14ac:dyDescent="0.2">
      <c r="A59" t="s">
        <v>5</v>
      </c>
      <c r="B59" s="18">
        <f>SUM(B48,B36,B25,B15)</f>
        <v>7929</v>
      </c>
    </row>
    <row r="62" spans="1:6" ht="76.5" customHeight="1" x14ac:dyDescent="0.2">
      <c r="A62" s="98" t="s">
        <v>51</v>
      </c>
      <c r="B62" s="98"/>
      <c r="C62" s="98"/>
      <c r="D62" s="98"/>
      <c r="E62" s="98"/>
      <c r="F62" s="98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F1"/>
    <mergeCell ref="A2:F2"/>
    <mergeCell ref="A39:F39"/>
    <mergeCell ref="A62:F62"/>
  </mergeCells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3.42578125" style="1" bestFit="1" customWidth="1"/>
  </cols>
  <sheetData>
    <row r="1" spans="1:7" ht="60.75" customHeight="1" x14ac:dyDescent="0.2">
      <c r="A1" s="93"/>
      <c r="B1" s="93"/>
      <c r="C1" s="93"/>
      <c r="D1" s="93"/>
      <c r="E1" s="93"/>
      <c r="F1" s="93"/>
    </row>
    <row r="2" spans="1:7" ht="26.25" customHeight="1" x14ac:dyDescent="0.25">
      <c r="A2" s="94" t="s">
        <v>22</v>
      </c>
      <c r="B2" s="95"/>
      <c r="C2" s="95"/>
      <c r="D2" s="95"/>
      <c r="E2" s="95"/>
      <c r="F2" s="95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12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35882697.799999997</v>
      </c>
      <c r="D8" s="13">
        <v>37140222.809999995</v>
      </c>
      <c r="F8" s="13">
        <v>37140222.809999995</v>
      </c>
    </row>
    <row r="9" spans="1:7" x14ac:dyDescent="0.2">
      <c r="A9" t="s">
        <v>2</v>
      </c>
      <c r="B9" s="13">
        <v>32146438.700000003</v>
      </c>
      <c r="D9" s="13">
        <v>33308914.230000004</v>
      </c>
      <c r="F9" s="13">
        <v>33308914.230000004</v>
      </c>
    </row>
    <row r="10" spans="1:7" x14ac:dyDescent="0.2">
      <c r="A10" t="s">
        <v>0</v>
      </c>
      <c r="B10" s="13">
        <v>0</v>
      </c>
      <c r="D10" s="13">
        <v>0</v>
      </c>
      <c r="F10" s="13">
        <v>0</v>
      </c>
    </row>
    <row r="11" spans="1:7" x14ac:dyDescent="0.2">
      <c r="A11" t="s">
        <v>31</v>
      </c>
      <c r="B11" s="13">
        <f>+B8-B9-B10</f>
        <v>3736259.099999994</v>
      </c>
      <c r="D11" s="13">
        <f>+D8-D9-D10</f>
        <v>3831308.5799999908</v>
      </c>
      <c r="F11" s="13">
        <f>+F8-F9-F10</f>
        <v>3831308.5799999908</v>
      </c>
      <c r="G11" s="21"/>
    </row>
    <row r="12" spans="1:7" x14ac:dyDescent="0.2">
      <c r="A12" t="s">
        <v>25</v>
      </c>
      <c r="B12" s="13">
        <v>2054942.5049999969</v>
      </c>
      <c r="D12" s="13">
        <v>2107219.7189999949</v>
      </c>
      <c r="F12" s="13">
        <v>2107219.7189999949</v>
      </c>
      <c r="G12" s="22"/>
    </row>
    <row r="13" spans="1:7" x14ac:dyDescent="0.2">
      <c r="A13" t="s">
        <v>32</v>
      </c>
      <c r="B13" s="13">
        <v>1681316.5949999974</v>
      </c>
      <c r="D13" s="13">
        <v>1724088.8609999958</v>
      </c>
      <c r="F13" s="13">
        <v>1724088.8609999958</v>
      </c>
      <c r="G13" s="22"/>
    </row>
    <row r="14" spans="1:7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7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8.140625" bestFit="1" customWidth="1"/>
    <col min="9" max="9" width="17" bestFit="1" customWidth="1"/>
  </cols>
  <sheetData>
    <row r="1" spans="1:8" ht="63" customHeight="1" x14ac:dyDescent="0.2">
      <c r="A1" s="100"/>
      <c r="B1" s="100"/>
      <c r="C1" s="100"/>
      <c r="D1" s="100"/>
      <c r="E1" s="100"/>
      <c r="F1" s="100"/>
      <c r="G1" s="100"/>
      <c r="H1" s="100"/>
    </row>
    <row r="2" spans="1:8" ht="18" x14ac:dyDescent="0.25">
      <c r="A2" s="94" t="s">
        <v>22</v>
      </c>
      <c r="B2" s="95"/>
      <c r="C2" s="95"/>
      <c r="D2" s="95"/>
      <c r="E2" s="95"/>
      <c r="F2" s="95"/>
      <c r="G2" s="95"/>
      <c r="H2" s="95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72</v>
      </c>
      <c r="E4" s="10"/>
      <c r="F4" s="16" t="s">
        <v>78</v>
      </c>
      <c r="G4" s="10"/>
      <c r="H4" s="16" t="s">
        <v>28</v>
      </c>
    </row>
    <row r="5" spans="1:8" x14ac:dyDescent="0.2">
      <c r="A5" s="9"/>
      <c r="B5" s="11" t="s">
        <v>77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40578319.260000005</v>
      </c>
      <c r="C8" s="13"/>
      <c r="D8" s="13">
        <v>171751837.72999999</v>
      </c>
      <c r="E8" s="13"/>
      <c r="F8" s="13">
        <v>7794876.3399999999</v>
      </c>
      <c r="G8" s="13"/>
      <c r="H8" s="13">
        <v>911946147.8900001</v>
      </c>
    </row>
    <row r="9" spans="1:8" x14ac:dyDescent="0.2">
      <c r="A9" t="s">
        <v>2</v>
      </c>
      <c r="B9" s="13">
        <v>37045387.390000001</v>
      </c>
      <c r="C9" s="13"/>
      <c r="D9" s="13">
        <v>156783342.38</v>
      </c>
      <c r="E9" s="13"/>
      <c r="F9" s="13">
        <v>7131565.3200000003</v>
      </c>
      <c r="G9" s="13"/>
      <c r="H9" s="13">
        <v>826073565.42000008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3532931.87</v>
      </c>
      <c r="C12" s="13"/>
      <c r="D12" s="13">
        <v>14968495.350000007</v>
      </c>
      <c r="E12" s="13"/>
      <c r="F12" s="13">
        <v>663311.02</v>
      </c>
      <c r="G12" s="13"/>
      <c r="H12" s="13">
        <v>86065324.5</v>
      </c>
    </row>
    <row r="13" spans="1:8" x14ac:dyDescent="0.2">
      <c r="A13" t="s">
        <v>25</v>
      </c>
      <c r="B13" s="13">
        <v>1943112.5285000028</v>
      </c>
      <c r="C13" s="13"/>
      <c r="D13" s="13">
        <v>8232672.4425000045</v>
      </c>
      <c r="E13" s="13"/>
      <c r="F13" s="13">
        <v>364821.06100000005</v>
      </c>
      <c r="G13" s="13"/>
      <c r="H13" s="13">
        <v>47335928.475000001</v>
      </c>
    </row>
    <row r="14" spans="1:8" x14ac:dyDescent="0.2">
      <c r="A14" t="s">
        <v>32</v>
      </c>
      <c r="B14" s="13">
        <v>1589819.3415000022</v>
      </c>
      <c r="C14" s="13"/>
      <c r="D14" s="13">
        <v>6735822.9075000035</v>
      </c>
      <c r="E14" s="13"/>
      <c r="F14" s="13">
        <v>298489.95900000003</v>
      </c>
      <c r="G14" s="13"/>
      <c r="H14" s="13">
        <v>38729396.024999999</v>
      </c>
    </row>
    <row r="15" spans="1:8" x14ac:dyDescent="0.2">
      <c r="A15" t="s">
        <v>5</v>
      </c>
      <c r="B15" s="28">
        <v>1203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69302127.980000004</v>
      </c>
      <c r="C19" s="13"/>
      <c r="D19" s="13">
        <v>293336599.66999996</v>
      </c>
      <c r="E19" s="13"/>
      <c r="F19" s="13">
        <v>13856777.279999999</v>
      </c>
      <c r="G19" s="13"/>
      <c r="H19" s="13">
        <v>1566896164.55</v>
      </c>
    </row>
    <row r="20" spans="1:8" x14ac:dyDescent="0.2">
      <c r="A20" t="s">
        <v>2</v>
      </c>
      <c r="B20" s="13">
        <v>63477015.989999995</v>
      </c>
      <c r="C20" s="13"/>
      <c r="D20" s="13">
        <v>267981369.97999999</v>
      </c>
      <c r="E20" s="13"/>
      <c r="F20" s="13">
        <v>12739010.560000001</v>
      </c>
      <c r="G20" s="13"/>
      <c r="H20" s="13">
        <v>1427286509.4200001</v>
      </c>
    </row>
    <row r="21" spans="1:8" x14ac:dyDescent="0.2">
      <c r="A21" t="s">
        <v>0</v>
      </c>
      <c r="B21" s="13">
        <v>350707.47</v>
      </c>
      <c r="C21" s="13"/>
      <c r="D21" s="13">
        <v>1547800.26</v>
      </c>
      <c r="E21" s="13"/>
      <c r="F21" s="13">
        <v>144226.74</v>
      </c>
      <c r="G21" s="13"/>
      <c r="H21" s="13">
        <v>4263015.8899999997</v>
      </c>
    </row>
    <row r="22" spans="1:8" x14ac:dyDescent="0.2">
      <c r="A22" t="s">
        <v>31</v>
      </c>
      <c r="B22" s="13">
        <v>5474404.5200000098</v>
      </c>
      <c r="C22" s="13"/>
      <c r="D22" s="13">
        <v>23807429.430000003</v>
      </c>
      <c r="E22" s="13"/>
      <c r="F22" s="13">
        <v>973539.97999999882</v>
      </c>
      <c r="G22" s="13"/>
      <c r="H22" s="13">
        <v>135346639.24000001</v>
      </c>
    </row>
    <row r="23" spans="1:8" x14ac:dyDescent="0.2">
      <c r="A23" t="s">
        <v>25</v>
      </c>
      <c r="B23" s="13">
        <v>3010922.4860000056</v>
      </c>
      <c r="C23" s="13"/>
      <c r="D23" s="13">
        <v>13094086.186500004</v>
      </c>
      <c r="E23" s="13"/>
      <c r="F23" s="13">
        <v>535446.98899999936</v>
      </c>
      <c r="G23" s="13"/>
      <c r="H23" s="13">
        <v>74440651.582000017</v>
      </c>
    </row>
    <row r="24" spans="1:8" x14ac:dyDescent="0.2">
      <c r="A24" t="s">
        <v>32</v>
      </c>
      <c r="B24" s="13">
        <v>2463482.0340000046</v>
      </c>
      <c r="C24" s="13"/>
      <c r="D24" s="13">
        <v>10713343.243500002</v>
      </c>
      <c r="E24" s="13"/>
      <c r="F24" s="13">
        <v>438092.99099999946</v>
      </c>
      <c r="G24" s="13"/>
      <c r="H24" s="13">
        <v>60905987.658000007</v>
      </c>
    </row>
    <row r="25" spans="1:8" x14ac:dyDescent="0.2">
      <c r="A25" t="s">
        <v>5</v>
      </c>
      <c r="B25" s="28">
        <v>2231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73995237.25</v>
      </c>
      <c r="C29" s="13"/>
      <c r="D29" s="13">
        <v>300270365.11000001</v>
      </c>
      <c r="E29" s="13"/>
      <c r="F29" s="13">
        <v>15119623.58</v>
      </c>
      <c r="G29" s="13"/>
      <c r="H29" s="13">
        <v>1437938743.0900002</v>
      </c>
    </row>
    <row r="30" spans="1:8" x14ac:dyDescent="0.2">
      <c r="A30" t="s">
        <v>2</v>
      </c>
      <c r="B30" s="13">
        <v>67438433.549999997</v>
      </c>
      <c r="C30" s="13"/>
      <c r="D30" s="13">
        <v>272887165.88</v>
      </c>
      <c r="E30" s="13"/>
      <c r="F30" s="13">
        <v>13687474.92</v>
      </c>
      <c r="G30" s="13"/>
      <c r="H30" s="13">
        <v>1302563854.3499999</v>
      </c>
    </row>
    <row r="31" spans="1:8" x14ac:dyDescent="0.2">
      <c r="A31" t="s">
        <v>0</v>
      </c>
      <c r="B31" s="13">
        <v>624089.56999999995</v>
      </c>
      <c r="C31" s="13"/>
      <c r="D31" s="13">
        <v>2291314.06</v>
      </c>
      <c r="E31" s="13"/>
      <c r="F31" s="13">
        <v>187602.8</v>
      </c>
      <c r="G31" s="13"/>
      <c r="H31" s="13">
        <v>6823153.4899999993</v>
      </c>
    </row>
    <row r="32" spans="1:8" x14ac:dyDescent="0.2">
      <c r="A32" t="s">
        <v>30</v>
      </c>
      <c r="B32" s="13">
        <v>0</v>
      </c>
      <c r="C32" s="13"/>
      <c r="D32" s="13">
        <v>0</v>
      </c>
      <c r="E32" s="13"/>
      <c r="F32" s="13">
        <v>0</v>
      </c>
      <c r="G32" s="13"/>
      <c r="H32" s="13">
        <v>10579.57</v>
      </c>
    </row>
    <row r="33" spans="1:8" x14ac:dyDescent="0.2">
      <c r="A33" t="s">
        <v>31</v>
      </c>
      <c r="B33" s="13">
        <v>5932714.1300000027</v>
      </c>
      <c r="C33" s="13"/>
      <c r="D33" s="13">
        <v>25091885.170000006</v>
      </c>
      <c r="E33" s="13"/>
      <c r="F33" s="13">
        <v>1244545.8600000001</v>
      </c>
      <c r="G33" s="13"/>
      <c r="H33" s="13">
        <v>128562314.81999999</v>
      </c>
    </row>
    <row r="34" spans="1:8" x14ac:dyDescent="0.2">
      <c r="A34" t="s">
        <v>25</v>
      </c>
      <c r="B34" s="13">
        <v>3262992.7715000017</v>
      </c>
      <c r="C34" s="13"/>
      <c r="D34" s="13">
        <v>13800536.843500003</v>
      </c>
      <c r="E34" s="13"/>
      <c r="F34" s="13">
        <v>684500.22300000011</v>
      </c>
      <c r="G34" s="13"/>
      <c r="H34" s="13">
        <v>70709273.151000008</v>
      </c>
    </row>
    <row r="35" spans="1:8" x14ac:dyDescent="0.2">
      <c r="A35" t="s">
        <v>32</v>
      </c>
      <c r="B35" s="13">
        <v>2669721.3585000015</v>
      </c>
      <c r="C35" s="13"/>
      <c r="D35" s="13">
        <v>11291348.326500002</v>
      </c>
      <c r="E35" s="13"/>
      <c r="F35" s="13">
        <v>560045.6370000001</v>
      </c>
      <c r="G35" s="13"/>
      <c r="H35" s="13">
        <v>57853041.669</v>
      </c>
    </row>
    <row r="36" spans="1:8" x14ac:dyDescent="0.2">
      <c r="A36" t="s">
        <v>5</v>
      </c>
      <c r="B36" s="26">
        <v>2735</v>
      </c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ht="75.95" customHeight="1" x14ac:dyDescent="0.2">
      <c r="A39" s="98" t="s">
        <v>51</v>
      </c>
      <c r="B39" s="98"/>
      <c r="C39" s="98"/>
      <c r="D39" s="98"/>
      <c r="E39" s="98"/>
      <c r="F39" s="98"/>
      <c r="G39" s="98"/>
      <c r="H39" s="98"/>
    </row>
    <row r="40" spans="1:8" x14ac:dyDescent="0.2">
      <c r="B40" s="13"/>
      <c r="C40" s="13"/>
      <c r="D40" s="13"/>
      <c r="E40" s="13"/>
      <c r="F40" s="13"/>
      <c r="G40" s="13"/>
      <c r="H40" s="13"/>
    </row>
    <row r="41" spans="1:8" x14ac:dyDescent="0.2">
      <c r="A41" s="25" t="s">
        <v>50</v>
      </c>
      <c r="B41" s="13"/>
      <c r="C41" s="13"/>
      <c r="D41" s="13"/>
      <c r="E41" s="13"/>
      <c r="F41" s="13"/>
      <c r="G41" s="13"/>
      <c r="H41" s="13"/>
    </row>
    <row r="42" spans="1:8" x14ac:dyDescent="0.2">
      <c r="A42" t="s">
        <v>1</v>
      </c>
      <c r="B42" s="13">
        <v>33805419.039999999</v>
      </c>
      <c r="C42" s="13"/>
      <c r="D42" s="13">
        <v>146867020.45000002</v>
      </c>
      <c r="E42" s="13"/>
      <c r="F42" s="13">
        <v>6096986.1500000004</v>
      </c>
      <c r="G42" s="13"/>
      <c r="H42" s="13">
        <v>683797476.54999995</v>
      </c>
    </row>
    <row r="43" spans="1:8" x14ac:dyDescent="0.2">
      <c r="A43" t="s">
        <v>2</v>
      </c>
      <c r="B43" s="13">
        <v>30597706.260000002</v>
      </c>
      <c r="C43" s="13"/>
      <c r="D43" s="13">
        <v>132886211.48</v>
      </c>
      <c r="E43" s="13"/>
      <c r="F43" s="13">
        <v>5788000.1100000003</v>
      </c>
      <c r="G43" s="13"/>
      <c r="H43" s="13">
        <v>620131949.93000007</v>
      </c>
    </row>
    <row r="44" spans="1:8" x14ac:dyDescent="0.2">
      <c r="A44" t="s">
        <v>0</v>
      </c>
      <c r="B44" s="13">
        <v>87177.45</v>
      </c>
      <c r="C44" s="13"/>
      <c r="D44" s="13">
        <v>296363.65999999997</v>
      </c>
      <c r="E44" s="13"/>
      <c r="F44" s="13">
        <v>10622.84</v>
      </c>
      <c r="G44" s="13"/>
      <c r="H44" s="13">
        <v>854497.91</v>
      </c>
    </row>
    <row r="45" spans="1:8" x14ac:dyDescent="0.2">
      <c r="A45" t="s">
        <v>31</v>
      </c>
      <c r="B45" s="13">
        <v>3120535.33</v>
      </c>
      <c r="C45" s="13"/>
      <c r="D45" s="13">
        <v>13684445.309999999</v>
      </c>
      <c r="E45" s="13"/>
      <c r="F45" s="13">
        <v>298363.2</v>
      </c>
      <c r="G45" s="13"/>
      <c r="H45" s="13">
        <v>62811028.710000008</v>
      </c>
    </row>
    <row r="46" spans="1:8" x14ac:dyDescent="0.2">
      <c r="A46" t="s">
        <v>25</v>
      </c>
      <c r="B46" s="13">
        <v>1716294.4314999986</v>
      </c>
      <c r="C46" s="13"/>
      <c r="D46" s="13">
        <v>7526444.9205</v>
      </c>
      <c r="E46" s="13"/>
      <c r="F46" s="13">
        <v>164099.76</v>
      </c>
      <c r="G46" s="13"/>
      <c r="H46" s="13">
        <v>34546065.790500008</v>
      </c>
    </row>
    <row r="47" spans="1:8" x14ac:dyDescent="0.2">
      <c r="A47" t="s">
        <v>32</v>
      </c>
      <c r="B47" s="13">
        <v>1404240.8984999987</v>
      </c>
      <c r="C47" s="13"/>
      <c r="D47" s="13">
        <v>6158000.3894999996</v>
      </c>
      <c r="E47" s="13"/>
      <c r="F47" s="13">
        <v>134263.44</v>
      </c>
      <c r="G47" s="13"/>
      <c r="H47" s="13">
        <v>28264962.919500005</v>
      </c>
    </row>
    <row r="48" spans="1:8" x14ac:dyDescent="0.2">
      <c r="A48" t="s">
        <v>5</v>
      </c>
      <c r="B48" s="28">
        <v>2000</v>
      </c>
      <c r="C48" s="13"/>
      <c r="D48" s="13"/>
      <c r="E48" s="13"/>
      <c r="F48" s="13"/>
      <c r="G48" s="13"/>
      <c r="H48" s="13"/>
    </row>
    <row r="49" spans="1:9" x14ac:dyDescent="0.2">
      <c r="B49" s="13"/>
      <c r="C49" s="13"/>
      <c r="D49" s="13"/>
      <c r="E49" s="13"/>
      <c r="F49" s="13"/>
      <c r="G49" s="13"/>
      <c r="H49" s="13"/>
    </row>
    <row r="50" spans="1:9" x14ac:dyDescent="0.2">
      <c r="B50" s="13"/>
      <c r="C50" s="13"/>
      <c r="D50" s="13"/>
      <c r="E50" s="13"/>
      <c r="F50" s="13"/>
      <c r="G50" s="13"/>
      <c r="H50" s="13"/>
    </row>
    <row r="51" spans="1:9" x14ac:dyDescent="0.2">
      <c r="A51" s="25" t="s">
        <v>74</v>
      </c>
      <c r="B51" s="13"/>
      <c r="C51" s="13"/>
      <c r="D51" s="13"/>
      <c r="E51" s="13"/>
      <c r="F51" s="13"/>
      <c r="G51" s="13"/>
      <c r="H51" s="13"/>
    </row>
    <row r="52" spans="1:9" x14ac:dyDescent="0.2">
      <c r="A52" t="s">
        <v>1</v>
      </c>
      <c r="B52" s="13">
        <v>54729707.120000005</v>
      </c>
      <c r="C52" s="13"/>
      <c r="D52" s="13">
        <v>167257764.39000002</v>
      </c>
      <c r="E52" s="13"/>
      <c r="F52" s="13">
        <v>10367567.779999999</v>
      </c>
      <c r="G52" s="13"/>
      <c r="H52" s="13">
        <v>177625332.17000002</v>
      </c>
    </row>
    <row r="53" spans="1:9" x14ac:dyDescent="0.2">
      <c r="A53" t="s">
        <v>2</v>
      </c>
      <c r="B53" s="13">
        <v>50381278.119999997</v>
      </c>
      <c r="C53" s="13"/>
      <c r="D53" s="13">
        <v>153851601.53000003</v>
      </c>
      <c r="E53" s="13"/>
      <c r="F53" s="13">
        <v>9610668.2899999991</v>
      </c>
      <c r="G53" s="13"/>
      <c r="H53" s="13">
        <v>163462269.82000002</v>
      </c>
    </row>
    <row r="54" spans="1:9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0</v>
      </c>
    </row>
    <row r="55" spans="1:9" x14ac:dyDescent="0.2">
      <c r="A55" t="s">
        <v>31</v>
      </c>
      <c r="B55" s="13">
        <v>4348429.0000000075</v>
      </c>
      <c r="C55" s="13"/>
      <c r="D55" s="13">
        <v>13406162.859999998</v>
      </c>
      <c r="E55" s="13"/>
      <c r="F55" s="13">
        <v>756899.49</v>
      </c>
      <c r="G55" s="13"/>
      <c r="H55" s="13">
        <v>14163062.349999998</v>
      </c>
    </row>
    <row r="56" spans="1:9" x14ac:dyDescent="0.2">
      <c r="A56" t="s">
        <v>25</v>
      </c>
      <c r="B56" s="13">
        <v>2391635.9500000002</v>
      </c>
      <c r="C56" s="13"/>
      <c r="D56" s="13">
        <v>7373389.5729999989</v>
      </c>
      <c r="E56" s="13"/>
      <c r="F56" s="13">
        <v>416294.71950000001</v>
      </c>
      <c r="G56" s="13"/>
      <c r="H56" s="13">
        <v>7789684.2924999995</v>
      </c>
    </row>
    <row r="57" spans="1:9" x14ac:dyDescent="0.2">
      <c r="A57" t="s">
        <v>32</v>
      </c>
      <c r="B57" s="13">
        <v>1956793.05</v>
      </c>
      <c r="C57" s="13"/>
      <c r="D57" s="13">
        <v>6032773.2869999986</v>
      </c>
      <c r="E57" s="13"/>
      <c r="F57" s="13">
        <v>340604.77049999998</v>
      </c>
      <c r="G57" s="13"/>
      <c r="H57" s="13">
        <v>6373378.0574999992</v>
      </c>
    </row>
    <row r="58" spans="1:9" x14ac:dyDescent="0.2">
      <c r="A58" t="s">
        <v>5</v>
      </c>
      <c r="B58" s="28">
        <v>1738</v>
      </c>
      <c r="C58" s="13"/>
      <c r="D58" s="13"/>
      <c r="E58" s="13"/>
      <c r="F58" s="13"/>
      <c r="G58" s="13"/>
      <c r="H58" s="13"/>
    </row>
    <row r="59" spans="1:9" x14ac:dyDescent="0.2">
      <c r="B59" s="13"/>
      <c r="C59" s="13"/>
      <c r="D59" s="13"/>
      <c r="E59" s="13"/>
      <c r="F59" s="13"/>
      <c r="G59" s="13"/>
      <c r="H59" s="13"/>
      <c r="I59" s="13"/>
    </row>
    <row r="60" spans="1:9" x14ac:dyDescent="0.2"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A61" s="8" t="s">
        <v>6</v>
      </c>
      <c r="B61" s="13"/>
      <c r="C61" s="13"/>
      <c r="D61" s="13"/>
      <c r="E61" s="13"/>
      <c r="F61" s="13"/>
      <c r="G61" s="13"/>
      <c r="H61" s="13"/>
    </row>
    <row r="62" spans="1:9" ht="13.5" x14ac:dyDescent="0.25">
      <c r="A62" t="s">
        <v>1</v>
      </c>
      <c r="B62" s="13">
        <v>272410810.64999998</v>
      </c>
      <c r="C62" s="13"/>
      <c r="D62" s="13">
        <v>1079483587.3499999</v>
      </c>
      <c r="E62" s="13"/>
      <c r="F62" s="13">
        <v>53235831.129999995</v>
      </c>
      <c r="G62" s="13"/>
      <c r="H62" s="30">
        <v>4778203864.25</v>
      </c>
    </row>
    <row r="63" spans="1:9" ht="13.5" x14ac:dyDescent="0.25">
      <c r="A63" t="s">
        <v>2</v>
      </c>
      <c r="B63" s="13">
        <v>248939821.31</v>
      </c>
      <c r="C63" s="13"/>
      <c r="D63" s="13">
        <v>984389691.25000012</v>
      </c>
      <c r="E63" s="13"/>
      <c r="F63" s="13">
        <v>48956719.200000003</v>
      </c>
      <c r="G63" s="13"/>
      <c r="H63" s="30">
        <v>4339518148.9399996</v>
      </c>
    </row>
    <row r="64" spans="1:9" ht="13.5" x14ac:dyDescent="0.25">
      <c r="A64" t="s">
        <v>0</v>
      </c>
      <c r="B64" s="13">
        <v>1061974.49</v>
      </c>
      <c r="C64" s="13"/>
      <c r="D64" s="13">
        <v>4135477.98</v>
      </c>
      <c r="E64" s="13"/>
      <c r="F64" s="13">
        <v>342452.38</v>
      </c>
      <c r="G64" s="13"/>
      <c r="H64" s="30">
        <v>11947077.289999999</v>
      </c>
    </row>
    <row r="65" spans="1:9" ht="13.5" x14ac:dyDescent="0.25">
      <c r="A65" t="s">
        <v>30</v>
      </c>
      <c r="B65" s="13">
        <v>0</v>
      </c>
      <c r="C65" s="13"/>
      <c r="D65" s="13">
        <v>0</v>
      </c>
      <c r="E65" s="13"/>
      <c r="F65" s="13">
        <v>0</v>
      </c>
      <c r="G65" s="13"/>
      <c r="H65" s="30">
        <v>209731.6</v>
      </c>
    </row>
    <row r="66" spans="1:9" ht="13.5" x14ac:dyDescent="0.25">
      <c r="A66" t="s">
        <v>31</v>
      </c>
      <c r="B66" s="13">
        <v>22409014.849999972</v>
      </c>
      <c r="C66" s="13"/>
      <c r="D66" s="13">
        <v>90958418.120000005</v>
      </c>
      <c r="E66" s="13"/>
      <c r="F66" s="13">
        <v>3936659.55</v>
      </c>
      <c r="G66" s="13"/>
      <c r="H66" s="30">
        <v>426948369.62</v>
      </c>
    </row>
    <row r="67" spans="1:9" x14ac:dyDescent="0.2">
      <c r="A67" t="s">
        <v>25</v>
      </c>
      <c r="B67" s="13">
        <v>12324958.167499986</v>
      </c>
      <c r="C67" s="13"/>
      <c r="D67" s="13">
        <v>50027129.966000006</v>
      </c>
      <c r="E67" s="13"/>
      <c r="F67" s="13">
        <v>2165162.7524999999</v>
      </c>
      <c r="G67" s="13"/>
      <c r="H67" s="13">
        <f>H66*0.55</f>
        <v>234821603.29100001</v>
      </c>
    </row>
    <row r="68" spans="1:9" x14ac:dyDescent="0.2">
      <c r="A68" t="s">
        <v>32</v>
      </c>
      <c r="B68" s="13">
        <v>10084056.682499988</v>
      </c>
      <c r="C68" s="13"/>
      <c r="D68" s="13">
        <v>40931288.154000007</v>
      </c>
      <c r="E68" s="13"/>
      <c r="F68" s="13">
        <v>1771496.7974999999</v>
      </c>
      <c r="G68" s="13"/>
      <c r="H68" s="13">
        <f>H66*0.45</f>
        <v>192126766.329</v>
      </c>
    </row>
    <row r="69" spans="1:9" x14ac:dyDescent="0.2">
      <c r="A69" t="s">
        <v>5</v>
      </c>
      <c r="B69" s="26">
        <v>9907</v>
      </c>
      <c r="I69" s="13"/>
    </row>
    <row r="70" spans="1:9" x14ac:dyDescent="0.2">
      <c r="B70" s="28"/>
      <c r="H70" s="13"/>
    </row>
    <row r="72" spans="1:9" ht="76.5" customHeight="1" x14ac:dyDescent="0.2">
      <c r="A72" s="98" t="s">
        <v>51</v>
      </c>
      <c r="B72" s="98"/>
      <c r="C72" s="98"/>
      <c r="D72" s="98"/>
      <c r="E72" s="98"/>
      <c r="F72" s="98"/>
      <c r="G72" s="98"/>
      <c r="H72" s="98"/>
    </row>
    <row r="73" spans="1:9" x14ac:dyDescent="0.2">
      <c r="A73" s="29"/>
    </row>
    <row r="74" spans="1:9" x14ac:dyDescent="0.2">
      <c r="A74" s="29"/>
    </row>
    <row r="75" spans="1:9" x14ac:dyDescent="0.2">
      <c r="A75" s="29"/>
    </row>
    <row r="76" spans="1:9" x14ac:dyDescent="0.2">
      <c r="A76" s="29"/>
    </row>
  </sheetData>
  <mergeCells count="4">
    <mergeCell ref="A1:H1"/>
    <mergeCell ref="A2:H2"/>
    <mergeCell ref="A39:H39"/>
    <mergeCell ref="A72:H72"/>
  </mergeCells>
  <phoneticPr fontId="8" type="noConversion"/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76"/>
  <sheetViews>
    <sheetView topLeftCell="A49" workbookViewId="0">
      <selection activeCell="F37" sqref="F37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7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76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41315689.899999999</v>
      </c>
      <c r="C8" s="13"/>
      <c r="D8" s="13">
        <v>138968394.81</v>
      </c>
      <c r="E8" s="13"/>
      <c r="F8" s="13">
        <v>871367828.63000011</v>
      </c>
    </row>
    <row r="9" spans="1:6" x14ac:dyDescent="0.2">
      <c r="A9" t="s">
        <v>2</v>
      </c>
      <c r="B9" s="13">
        <v>37828653.609999999</v>
      </c>
      <c r="C9" s="13"/>
      <c r="D9" s="13">
        <v>126869520.31000002</v>
      </c>
      <c r="E9" s="13"/>
      <c r="F9" s="13">
        <v>789028178.03000009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3487036.29</v>
      </c>
      <c r="C12" s="13"/>
      <c r="D12" s="13">
        <v>12098874.500000004</v>
      </c>
      <c r="E12" s="13"/>
      <c r="F12" s="13">
        <v>82532392.629999995</v>
      </c>
    </row>
    <row r="13" spans="1:6" x14ac:dyDescent="0.2">
      <c r="A13" t="s">
        <v>25</v>
      </c>
      <c r="B13" s="13">
        <v>1917869.9594999996</v>
      </c>
      <c r="C13" s="13"/>
      <c r="D13" s="13">
        <v>6654380.9750000024</v>
      </c>
      <c r="E13" s="13"/>
      <c r="F13" s="13">
        <v>45392815.946500003</v>
      </c>
    </row>
    <row r="14" spans="1:6" x14ac:dyDescent="0.2">
      <c r="A14" t="s">
        <v>32</v>
      </c>
      <c r="B14" s="13">
        <v>1569166.3304999997</v>
      </c>
      <c r="C14" s="13"/>
      <c r="D14" s="13">
        <v>5444493.5250000022</v>
      </c>
      <c r="E14" s="13"/>
      <c r="F14" s="13">
        <v>37139576.683499999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66100751.770000003</v>
      </c>
      <c r="C19" s="13"/>
      <c r="D19" s="13">
        <v>237891248.96999994</v>
      </c>
      <c r="E19" s="13"/>
      <c r="F19" s="13">
        <v>1497594036.5699999</v>
      </c>
    </row>
    <row r="20" spans="1:6" x14ac:dyDescent="0.2">
      <c r="A20" t="s">
        <v>2</v>
      </c>
      <c r="B20" s="13">
        <v>60466035.019999996</v>
      </c>
      <c r="C20" s="13"/>
      <c r="D20" s="13">
        <v>217243364.55000001</v>
      </c>
      <c r="E20" s="13"/>
      <c r="F20" s="13">
        <v>1363809493.4300001</v>
      </c>
    </row>
    <row r="21" spans="1:6" x14ac:dyDescent="0.2">
      <c r="A21" t="s">
        <v>0</v>
      </c>
      <c r="B21" s="13">
        <v>281623.17</v>
      </c>
      <c r="C21" s="13"/>
      <c r="D21" s="13">
        <v>1341319.53</v>
      </c>
      <c r="E21" s="13"/>
      <c r="F21" s="13">
        <v>3912308.42</v>
      </c>
    </row>
    <row r="22" spans="1:6" x14ac:dyDescent="0.2">
      <c r="A22" t="s">
        <v>31</v>
      </c>
      <c r="B22" s="13">
        <v>5353093.5800000075</v>
      </c>
      <c r="C22" s="13"/>
      <c r="D22" s="13">
        <v>19306564.890000004</v>
      </c>
      <c r="E22" s="13"/>
      <c r="F22" s="13">
        <v>129872234.72000001</v>
      </c>
    </row>
    <row r="23" spans="1:6" x14ac:dyDescent="0.2">
      <c r="A23" t="s">
        <v>25</v>
      </c>
      <c r="B23" s="13">
        <v>2944201.4690000042</v>
      </c>
      <c r="C23" s="13"/>
      <c r="D23" s="13">
        <v>10618610.689500004</v>
      </c>
      <c r="E23" s="13"/>
      <c r="F23" s="13">
        <v>71429729.096000016</v>
      </c>
    </row>
    <row r="24" spans="1:6" x14ac:dyDescent="0.2">
      <c r="A24" t="s">
        <v>32</v>
      </c>
      <c r="B24" s="13">
        <v>2408892.1110000033</v>
      </c>
      <c r="C24" s="13"/>
      <c r="D24" s="13">
        <v>8687954.2005000021</v>
      </c>
      <c r="E24" s="13"/>
      <c r="F24" s="13">
        <v>58442505.624000005</v>
      </c>
    </row>
    <row r="25" spans="1:6" x14ac:dyDescent="0.2">
      <c r="A25" t="s">
        <v>5</v>
      </c>
      <c r="B25" s="28">
        <v>2231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68076743.319999993</v>
      </c>
      <c r="C29" s="13"/>
      <c r="D29" s="13">
        <v>241394751.44000003</v>
      </c>
      <c r="E29" s="13"/>
      <c r="F29" s="13">
        <v>1363943505.8400002</v>
      </c>
    </row>
    <row r="30" spans="1:6" x14ac:dyDescent="0.2">
      <c r="A30" t="s">
        <v>2</v>
      </c>
      <c r="B30" s="13">
        <v>61843454.449999996</v>
      </c>
      <c r="C30" s="13"/>
      <c r="D30" s="13">
        <v>219136207.25</v>
      </c>
      <c r="E30" s="13"/>
      <c r="F30" s="13">
        <v>1235125420.8</v>
      </c>
    </row>
    <row r="31" spans="1:6" x14ac:dyDescent="0.2">
      <c r="A31" t="s">
        <v>0</v>
      </c>
      <c r="B31" s="13">
        <v>585050.92000000004</v>
      </c>
      <c r="C31" s="13"/>
      <c r="D31" s="13">
        <v>1854827.29</v>
      </c>
      <c r="E31" s="13"/>
      <c r="F31" s="13">
        <v>6199063.9199999999</v>
      </c>
    </row>
    <row r="32" spans="1:6" x14ac:dyDescent="0.2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>
        <v>5648237.9499999974</v>
      </c>
      <c r="C33" s="13"/>
      <c r="D33" s="13">
        <v>20403716.900000002</v>
      </c>
      <c r="E33" s="13"/>
      <c r="F33" s="13">
        <v>122629600.69</v>
      </c>
    </row>
    <row r="34" spans="1:6" x14ac:dyDescent="0.2">
      <c r="A34" t="s">
        <v>25</v>
      </c>
      <c r="B34" s="13">
        <v>3106530.8724999987</v>
      </c>
      <c r="C34" s="13"/>
      <c r="D34" s="13">
        <v>11222044.295000002</v>
      </c>
      <c r="E34" s="13"/>
      <c r="F34" s="13">
        <v>67446280.379500002</v>
      </c>
    </row>
    <row r="35" spans="1:6" x14ac:dyDescent="0.2">
      <c r="A35" t="s">
        <v>32</v>
      </c>
      <c r="B35" s="13">
        <v>2541707.0774999987</v>
      </c>
      <c r="C35" s="13"/>
      <c r="D35" s="13">
        <v>9181672.6050000004</v>
      </c>
      <c r="E35" s="13"/>
      <c r="F35" s="13">
        <v>55183320.310500003</v>
      </c>
    </row>
    <row r="36" spans="1:6" x14ac:dyDescent="0.2">
      <c r="A36" t="s">
        <v>5</v>
      </c>
      <c r="B36" s="31">
        <v>2735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8" t="s">
        <v>51</v>
      </c>
      <c r="B39" s="98"/>
      <c r="C39" s="98"/>
      <c r="D39" s="98"/>
      <c r="E39" s="98"/>
      <c r="F39" s="98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34487262.740000002</v>
      </c>
      <c r="C42" s="13"/>
      <c r="D42" s="13">
        <v>119158587.56000002</v>
      </c>
      <c r="E42" s="13"/>
      <c r="F42" s="13">
        <v>649992057.50999999</v>
      </c>
    </row>
    <row r="43" spans="1:6" x14ac:dyDescent="0.2">
      <c r="A43" t="s">
        <v>2</v>
      </c>
      <c r="B43" s="13">
        <v>31222779.75</v>
      </c>
      <c r="C43" s="13"/>
      <c r="D43" s="13">
        <v>108076505.33000001</v>
      </c>
      <c r="E43" s="13"/>
      <c r="F43" s="13">
        <v>589534243.67000008</v>
      </c>
    </row>
    <row r="44" spans="1:6" x14ac:dyDescent="0.2">
      <c r="A44" t="s">
        <v>0</v>
      </c>
      <c r="B44" s="13">
        <v>99002.55</v>
      </c>
      <c r="C44" s="13"/>
      <c r="D44" s="13">
        <v>219809.05</v>
      </c>
      <c r="E44" s="13"/>
      <c r="F44" s="13">
        <v>767320.46</v>
      </c>
    </row>
    <row r="45" spans="1:6" x14ac:dyDescent="0.2">
      <c r="A45" t="s">
        <v>31</v>
      </c>
      <c r="B45" s="13">
        <v>3165480.44</v>
      </c>
      <c r="C45" s="13"/>
      <c r="D45" s="13">
        <v>10862273.18</v>
      </c>
      <c r="E45" s="13"/>
      <c r="F45" s="13">
        <v>59690493.380000003</v>
      </c>
    </row>
    <row r="46" spans="1:6" x14ac:dyDescent="0.2">
      <c r="A46" t="s">
        <v>25</v>
      </c>
      <c r="B46" s="13">
        <v>1741014.2420000015</v>
      </c>
      <c r="C46" s="13"/>
      <c r="D46" s="13">
        <v>5974250.2490000008</v>
      </c>
      <c r="E46" s="13"/>
      <c r="F46" s="13">
        <v>32829771.359000005</v>
      </c>
    </row>
    <row r="47" spans="1:6" x14ac:dyDescent="0.2">
      <c r="A47" t="s">
        <v>32</v>
      </c>
      <c r="B47" s="13">
        <v>1424466.198000001</v>
      </c>
      <c r="C47" s="13"/>
      <c r="D47" s="13">
        <v>4888022.9309999999</v>
      </c>
      <c r="E47" s="13"/>
      <c r="F47" s="13">
        <v>26860722.021000002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56345807.789999999</v>
      </c>
      <c r="C52" s="13"/>
      <c r="D52" s="13">
        <v>122895625.05000001</v>
      </c>
      <c r="E52" s="13"/>
      <c r="F52" s="13">
        <v>122895625.05000001</v>
      </c>
    </row>
    <row r="53" spans="1:7" x14ac:dyDescent="0.2">
      <c r="A53" t="s">
        <v>2</v>
      </c>
      <c r="B53" s="13">
        <v>51752897.579999998</v>
      </c>
      <c r="C53" s="13"/>
      <c r="D53" s="13">
        <v>113080991.7</v>
      </c>
      <c r="E53" s="13"/>
      <c r="F53" s="13">
        <v>113080991.7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4592910.21</v>
      </c>
      <c r="C55" s="13"/>
      <c r="D55" s="13">
        <v>9814633.3499999996</v>
      </c>
      <c r="E55" s="13"/>
      <c r="F55" s="13">
        <v>9814633.3499999996</v>
      </c>
    </row>
    <row r="56" spans="1:7" x14ac:dyDescent="0.2">
      <c r="A56" t="s">
        <v>25</v>
      </c>
      <c r="B56" s="13">
        <v>2526100.6155000008</v>
      </c>
      <c r="C56" s="13"/>
      <c r="D56" s="13">
        <v>5398048.3425000003</v>
      </c>
      <c r="E56" s="13"/>
      <c r="F56" s="13">
        <v>5398048.3425000003</v>
      </c>
    </row>
    <row r="57" spans="1:7" x14ac:dyDescent="0.2">
      <c r="A57" t="s">
        <v>32</v>
      </c>
      <c r="B57" s="13">
        <v>2066809.5945000004</v>
      </c>
      <c r="C57" s="13"/>
      <c r="D57" s="13">
        <v>4416585.0075000003</v>
      </c>
      <c r="E57" s="13"/>
      <c r="F57" s="13">
        <v>4416585.0075000003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266326255.52000001</v>
      </c>
      <c r="C62" s="13"/>
      <c r="D62" s="13">
        <v>860308607.82999992</v>
      </c>
      <c r="E62" s="13"/>
      <c r="F62" s="13">
        <v>4505793053.6000004</v>
      </c>
    </row>
    <row r="63" spans="1:7" x14ac:dyDescent="0.2">
      <c r="A63" t="s">
        <v>2</v>
      </c>
      <c r="B63" s="13">
        <v>243113820.41000003</v>
      </c>
      <c r="C63" s="13"/>
      <c r="D63" s="13">
        <v>784406589.14000022</v>
      </c>
      <c r="E63" s="13"/>
      <c r="F63" s="13">
        <v>4090578327.6300001</v>
      </c>
    </row>
    <row r="64" spans="1:7" x14ac:dyDescent="0.2">
      <c r="A64" t="s">
        <v>0</v>
      </c>
      <c r="B64" s="13">
        <v>965676.64</v>
      </c>
      <c r="C64" s="13"/>
      <c r="D64" s="13">
        <v>3415955.87</v>
      </c>
      <c r="E64" s="13"/>
      <c r="F64" s="13">
        <v>10885102.800000001</v>
      </c>
    </row>
    <row r="65" spans="1:6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>
        <v>22246758.469999984</v>
      </c>
      <c r="C66" s="13"/>
      <c r="D66" s="13">
        <v>72486062.820000008</v>
      </c>
      <c r="E66" s="13"/>
      <c r="F66" s="13">
        <v>404539354.77000004</v>
      </c>
    </row>
    <row r="67" spans="1:6" x14ac:dyDescent="0.2">
      <c r="A67" t="s">
        <v>25</v>
      </c>
      <c r="B67" s="13">
        <v>12235717.158499992</v>
      </c>
      <c r="C67" s="13"/>
      <c r="D67" s="13">
        <v>39867334.551000006</v>
      </c>
      <c r="E67" s="13"/>
      <c r="F67" s="13">
        <v>222496645.12350005</v>
      </c>
    </row>
    <row r="68" spans="1:6" x14ac:dyDescent="0.2">
      <c r="A68" t="s">
        <v>32</v>
      </c>
      <c r="B68" s="13">
        <v>10011041.311499992</v>
      </c>
      <c r="C68" s="13"/>
      <c r="D68" s="13">
        <v>32618728.269000005</v>
      </c>
      <c r="E68" s="13"/>
      <c r="F68" s="13">
        <v>182042709.64650002</v>
      </c>
    </row>
    <row r="69" spans="1:6" x14ac:dyDescent="0.2">
      <c r="A69" t="s">
        <v>5</v>
      </c>
      <c r="B69" s="18">
        <f>B58+B48+B36+B25+B15</f>
        <v>9907</v>
      </c>
    </row>
    <row r="70" spans="1:6" x14ac:dyDescent="0.2">
      <c r="F70" s="13"/>
    </row>
    <row r="72" spans="1:6" ht="76.5" customHeight="1" x14ac:dyDescent="0.2">
      <c r="A72" s="98" t="s">
        <v>51</v>
      </c>
      <c r="B72" s="98"/>
      <c r="C72" s="98"/>
      <c r="D72" s="98"/>
      <c r="E72" s="98"/>
      <c r="F72" s="98"/>
    </row>
    <row r="73" spans="1:6" x14ac:dyDescent="0.2">
      <c r="A73" s="29"/>
    </row>
    <row r="74" spans="1:6" x14ac:dyDescent="0.2">
      <c r="A74" s="29"/>
    </row>
    <row r="75" spans="1:6" x14ac:dyDescent="0.2">
      <c r="A75" s="29"/>
    </row>
    <row r="76" spans="1:6" x14ac:dyDescent="0.2">
      <c r="A76" s="29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76"/>
  <sheetViews>
    <sheetView workbookViewId="0">
      <selection activeCell="B3" sqref="B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79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61803021.690000013</v>
      </c>
      <c r="E8" s="13"/>
      <c r="F8" s="13">
        <v>965954293.24000013</v>
      </c>
    </row>
    <row r="9" spans="1:6" x14ac:dyDescent="0.2">
      <c r="A9" t="s">
        <v>2</v>
      </c>
      <c r="B9" s="13" t="e">
        <f>SUM(#REF!)</f>
        <v>#REF!</v>
      </c>
      <c r="C9" s="13"/>
      <c r="D9" s="13">
        <v>56327841.080000006</v>
      </c>
      <c r="E9" s="13"/>
      <c r="F9" s="13">
        <v>875269841.18000007</v>
      </c>
    </row>
    <row r="10" spans="1:6" x14ac:dyDescent="0.2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5475180.6100000013</v>
      </c>
      <c r="E12" s="13"/>
      <c r="F12" s="13">
        <v>90877194.090000004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3011349.335500001</v>
      </c>
      <c r="E13" s="13"/>
      <c r="F13" s="13">
        <f>F12*0.55</f>
        <v>49982456.749500006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2463831.2745000008</v>
      </c>
      <c r="E14" s="13"/>
      <c r="F14" s="13">
        <f>F12*0.45</f>
        <v>40894737.340500005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98660795.629999995</v>
      </c>
      <c r="E19" s="13"/>
      <c r="F19" s="13">
        <v>1651700182.9000001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90211193.909999996</v>
      </c>
      <c r="E20" s="13"/>
      <c r="F20" s="13">
        <v>1504758692.7700002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677517.85</v>
      </c>
      <c r="E21" s="13"/>
      <c r="F21" s="13">
        <v>4796307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7772083.8699999982</v>
      </c>
      <c r="E22" s="13"/>
      <c r="F22" s="13">
        <v>142145183.13000003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4274646.1284999996</v>
      </c>
      <c r="E23" s="13"/>
      <c r="F23" s="13">
        <f>F22*0.55</f>
        <v>78179850.721500024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3497437.7414999991</v>
      </c>
      <c r="E24" s="13"/>
      <c r="F24" s="13">
        <f>F22*0.45</f>
        <v>63965332.408500016</v>
      </c>
    </row>
    <row r="25" spans="1:6" x14ac:dyDescent="0.2">
      <c r="A25" t="s">
        <v>5</v>
      </c>
      <c r="B25" s="28">
        <v>2231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106853485.91000001</v>
      </c>
      <c r="E29" s="13"/>
      <c r="F29" s="13">
        <v>1529672605.4200003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96820158.86999999</v>
      </c>
      <c r="E30" s="13"/>
      <c r="F30" s="13">
        <v>1385696538.2999997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1307168.7</v>
      </c>
      <c r="E31" s="13"/>
      <c r="F31" s="13">
        <v>7942719.3899999997</v>
      </c>
    </row>
    <row r="32" spans="1:6" x14ac:dyDescent="0.2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 t="e">
        <f>SUM(#REF!)</f>
        <v>#REF!</v>
      </c>
      <c r="C33" s="13"/>
      <c r="D33" s="13">
        <v>8726158.3400000017</v>
      </c>
      <c r="E33" s="13"/>
      <c r="F33" s="13">
        <v>136043927.29999998</v>
      </c>
    </row>
    <row r="34" spans="1:6" x14ac:dyDescent="0.2">
      <c r="A34" t="s">
        <v>25</v>
      </c>
      <c r="B34" s="13" t="e">
        <f>B33*0.55</f>
        <v>#REF!</v>
      </c>
      <c r="C34" s="13"/>
      <c r="D34" s="13">
        <f>D33*0.55</f>
        <v>4799387.0870000012</v>
      </c>
      <c r="E34" s="13"/>
      <c r="F34" s="13">
        <f>F33*0.55</f>
        <v>74824160.015000001</v>
      </c>
    </row>
    <row r="35" spans="1:6" x14ac:dyDescent="0.2">
      <c r="A35" t="s">
        <v>32</v>
      </c>
      <c r="B35" s="13" t="e">
        <f>B33*0.45</f>
        <v>#REF!</v>
      </c>
      <c r="C35" s="13"/>
      <c r="D35" s="13">
        <f>D33*0.45</f>
        <v>3926771.253000001</v>
      </c>
      <c r="E35" s="13"/>
      <c r="F35" s="13">
        <f>F33*0.45</f>
        <v>61219767.284999996</v>
      </c>
    </row>
    <row r="36" spans="1:6" x14ac:dyDescent="0.2">
      <c r="A36" t="s">
        <v>5</v>
      </c>
      <c r="B36" s="31">
        <v>2735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8" t="s">
        <v>51</v>
      </c>
      <c r="B39" s="98"/>
      <c r="C39" s="98"/>
      <c r="D39" s="98"/>
      <c r="E39" s="98"/>
      <c r="F39" s="98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 t="e">
        <f>SUM(#REF!)</f>
        <v>#REF!</v>
      </c>
      <c r="C42" s="13"/>
      <c r="D42" s="13">
        <v>50695912.140000001</v>
      </c>
      <c r="E42" s="13"/>
      <c r="F42" s="13">
        <v>728396402.53999996</v>
      </c>
    </row>
    <row r="43" spans="1:6" x14ac:dyDescent="0.2">
      <c r="A43" t="s">
        <v>2</v>
      </c>
      <c r="B43" s="13" t="e">
        <f>SUM(#REF!)</f>
        <v>#REF!</v>
      </c>
      <c r="C43" s="13"/>
      <c r="D43" s="13">
        <v>46096618.430000007</v>
      </c>
      <c r="E43" s="13"/>
      <c r="F43" s="13">
        <v>660440568.25</v>
      </c>
    </row>
    <row r="44" spans="1:6" x14ac:dyDescent="0.2">
      <c r="A44" t="s">
        <v>0</v>
      </c>
      <c r="B44" s="13" t="e">
        <f>SUM(#REF!)</f>
        <v>#REF!</v>
      </c>
      <c r="C44" s="13"/>
      <c r="D44" s="13">
        <v>161664.84</v>
      </c>
      <c r="E44" s="13"/>
      <c r="F44" s="13">
        <v>1005539.91</v>
      </c>
    </row>
    <row r="45" spans="1:6" x14ac:dyDescent="0.2">
      <c r="A45" t="s">
        <v>31</v>
      </c>
      <c r="B45" s="13" t="e">
        <f>SUM(#REF!)</f>
        <v>#REF!</v>
      </c>
      <c r="C45" s="13"/>
      <c r="D45" s="13">
        <v>4437628.87</v>
      </c>
      <c r="E45" s="13"/>
      <c r="F45" s="13">
        <v>66950294.380000003</v>
      </c>
    </row>
    <row r="46" spans="1:6" x14ac:dyDescent="0.2">
      <c r="A46" t="s">
        <v>25</v>
      </c>
      <c r="B46" s="13" t="e">
        <f>B45*0.55</f>
        <v>#REF!</v>
      </c>
      <c r="C46" s="13"/>
      <c r="D46" s="13">
        <f>D45*0.55</f>
        <v>2440695.8785000001</v>
      </c>
      <c r="E46" s="13"/>
      <c r="F46" s="13">
        <f>F45*0.55</f>
        <v>36822661.909000002</v>
      </c>
    </row>
    <row r="47" spans="1:6" x14ac:dyDescent="0.2">
      <c r="A47" t="s">
        <v>32</v>
      </c>
      <c r="B47" s="13" t="e">
        <f>B45*0.45</f>
        <v>#REF!</v>
      </c>
      <c r="C47" s="13"/>
      <c r="D47" s="13">
        <f>D45*0.45</f>
        <v>1996932.9915</v>
      </c>
      <c r="E47" s="13"/>
      <c r="F47" s="13">
        <f>F45*0.45</f>
        <v>30127632.471000001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 t="e">
        <f>SUM(#REF!)</f>
        <v>#REF!</v>
      </c>
      <c r="C52" s="13"/>
      <c r="D52" s="13">
        <v>74656482.519999996</v>
      </c>
      <c r="E52" s="13"/>
      <c r="F52" s="13">
        <v>241914246.91000003</v>
      </c>
    </row>
    <row r="53" spans="1:7" x14ac:dyDescent="0.2">
      <c r="A53" t="s">
        <v>2</v>
      </c>
      <c r="B53" s="13" t="e">
        <f>SUM(#REF!)</f>
        <v>#REF!</v>
      </c>
      <c r="C53" s="13"/>
      <c r="D53" s="13">
        <v>68888952.200000003</v>
      </c>
      <c r="E53" s="13"/>
      <c r="F53" s="13">
        <v>222740553.73000002</v>
      </c>
    </row>
    <row r="54" spans="1:7" x14ac:dyDescent="0.2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 t="e">
        <f>SUM(#REF!)</f>
        <v>#REF!</v>
      </c>
      <c r="C55" s="13"/>
      <c r="D55" s="13">
        <v>5767530.3199999984</v>
      </c>
      <c r="E55" s="13"/>
      <c r="F55" s="13">
        <v>19173693.179999996</v>
      </c>
    </row>
    <row r="56" spans="1:7" x14ac:dyDescent="0.2">
      <c r="A56" t="s">
        <v>25</v>
      </c>
      <c r="B56" s="13" t="e">
        <f>B55*0.55</f>
        <v>#REF!</v>
      </c>
      <c r="C56" s="13"/>
      <c r="D56" s="13">
        <f>D55*0.55</f>
        <v>3172141.6759999995</v>
      </c>
      <c r="E56" s="13"/>
      <c r="F56" s="13">
        <f>F55*0.55</f>
        <v>10545531.248999998</v>
      </c>
    </row>
    <row r="57" spans="1:7" x14ac:dyDescent="0.2">
      <c r="A57" t="s">
        <v>32</v>
      </c>
      <c r="B57" s="13" t="e">
        <f>B55*0.45</f>
        <v>#REF!</v>
      </c>
      <c r="C57" s="13"/>
      <c r="D57" s="13">
        <f>D55*0.45</f>
        <v>2595388.6439999994</v>
      </c>
      <c r="E57" s="13"/>
      <c r="F57" s="13">
        <f>F55*0.45</f>
        <v>8628161.930999998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 t="e">
        <f>SUM(#REF!)</f>
        <v>#REF!</v>
      </c>
      <c r="C62" s="13"/>
      <c r="D62" s="13">
        <v>392669697.88999999</v>
      </c>
      <c r="E62" s="13"/>
      <c r="F62" s="13">
        <v>5117637731.0100002</v>
      </c>
    </row>
    <row r="63" spans="1:7" x14ac:dyDescent="0.2">
      <c r="A63" t="s">
        <v>2</v>
      </c>
      <c r="B63" s="13" t="e">
        <f>SUM(#REF!)</f>
        <v>#REF!</v>
      </c>
      <c r="C63" s="13"/>
      <c r="D63" s="13">
        <v>358344764.49000001</v>
      </c>
      <c r="E63" s="13"/>
      <c r="F63" s="13">
        <v>4648906194.2299995</v>
      </c>
    </row>
    <row r="64" spans="1:7" x14ac:dyDescent="0.2">
      <c r="A64" t="s">
        <v>0</v>
      </c>
      <c r="B64" s="13" t="e">
        <f>SUM(#REF!)</f>
        <v>#REF!</v>
      </c>
      <c r="C64" s="13"/>
      <c r="D64" s="13">
        <v>2146351.39</v>
      </c>
      <c r="E64" s="13"/>
      <c r="F64" s="13">
        <v>13750976.300000001</v>
      </c>
    </row>
    <row r="65" spans="1:7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7" x14ac:dyDescent="0.2">
      <c r="A66" t="s">
        <v>31</v>
      </c>
      <c r="B66" s="13" t="e">
        <f>SUM(#REF!)</f>
        <v>#REF!</v>
      </c>
      <c r="C66" s="13"/>
      <c r="D66" s="13">
        <v>32178582.009999998</v>
      </c>
      <c r="E66" s="13"/>
      <c r="F66" s="13">
        <v>455190292.08000004</v>
      </c>
    </row>
    <row r="67" spans="1:7" x14ac:dyDescent="0.2">
      <c r="A67" t="s">
        <v>25</v>
      </c>
      <c r="B67" s="13" t="e">
        <f>B66*0.55</f>
        <v>#REF!</v>
      </c>
      <c r="C67" s="13"/>
      <c r="D67" s="13">
        <f>D66*0.55</f>
        <v>17698220.105500001</v>
      </c>
      <c r="E67" s="13"/>
      <c r="F67" s="13">
        <f>F66*0.55</f>
        <v>250354660.64400005</v>
      </c>
    </row>
    <row r="68" spans="1:7" x14ac:dyDescent="0.2">
      <c r="A68" t="s">
        <v>32</v>
      </c>
      <c r="B68" s="13" t="e">
        <f>B66*0.45</f>
        <v>#REF!</v>
      </c>
      <c r="C68" s="13"/>
      <c r="D68" s="13">
        <f>D66*0.45</f>
        <v>14480361.9045</v>
      </c>
      <c r="E68" s="13"/>
      <c r="F68" s="13">
        <f>F66*0.45</f>
        <v>204835631.43600002</v>
      </c>
    </row>
    <row r="69" spans="1:7" x14ac:dyDescent="0.2">
      <c r="A69" t="s">
        <v>5</v>
      </c>
      <c r="B69" s="18">
        <f>B58+B48+B36+B25+B15</f>
        <v>9907</v>
      </c>
    </row>
    <row r="70" spans="1:7" x14ac:dyDescent="0.2">
      <c r="F70" s="13"/>
      <c r="G70" s="13"/>
    </row>
    <row r="72" spans="1:7" ht="76.5" customHeight="1" x14ac:dyDescent="0.2">
      <c r="A72" s="98" t="s">
        <v>51</v>
      </c>
      <c r="B72" s="98"/>
      <c r="C72" s="98"/>
      <c r="D72" s="98"/>
      <c r="E72" s="98"/>
      <c r="F72" s="98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76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82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41144870.339999996</v>
      </c>
      <c r="C8" s="13"/>
      <c r="D8" s="13">
        <v>188286752.81999996</v>
      </c>
      <c r="E8" s="13"/>
      <c r="F8" s="13">
        <v>1092438024.3700001</v>
      </c>
    </row>
    <row r="9" spans="1:6" x14ac:dyDescent="0.2">
      <c r="A9" t="s">
        <v>2</v>
      </c>
      <c r="B9" s="13">
        <v>37466839.759999998</v>
      </c>
      <c r="C9" s="13"/>
      <c r="D9" s="13">
        <v>171730435.99000004</v>
      </c>
      <c r="E9" s="13"/>
      <c r="F9" s="13">
        <v>990672436.09000003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3678030.58</v>
      </c>
      <c r="C12" s="13"/>
      <c r="D12" s="13">
        <v>16556316.829999998</v>
      </c>
      <c r="E12" s="13"/>
      <c r="F12" s="13">
        <v>101958330.31</v>
      </c>
    </row>
    <row r="13" spans="1:6" x14ac:dyDescent="0.2">
      <c r="A13" t="s">
        <v>25</v>
      </c>
      <c r="B13" s="13">
        <v>2022916.8189999997</v>
      </c>
      <c r="C13" s="13"/>
      <c r="D13" s="13">
        <v>9105974.2565000001</v>
      </c>
      <c r="E13" s="13"/>
      <c r="F13" s="13">
        <v>56077081.670500003</v>
      </c>
    </row>
    <row r="14" spans="1:6" x14ac:dyDescent="0.2">
      <c r="A14" t="s">
        <v>32</v>
      </c>
      <c r="B14" s="13">
        <v>1655113.7609999997</v>
      </c>
      <c r="C14" s="13"/>
      <c r="D14" s="13">
        <v>7450342.573499999</v>
      </c>
      <c r="E14" s="13"/>
      <c r="F14" s="13">
        <v>45881248.6395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71341223.390000001</v>
      </c>
      <c r="C19" s="13"/>
      <c r="D19" s="13">
        <v>308076682.92999995</v>
      </c>
      <c r="E19" s="13"/>
      <c r="F19" s="13">
        <v>1861116070.1999998</v>
      </c>
    </row>
    <row r="20" spans="1:6" x14ac:dyDescent="0.2">
      <c r="A20" t="s">
        <v>2</v>
      </c>
      <c r="B20" s="13">
        <v>65223224.380000003</v>
      </c>
      <c r="C20" s="13"/>
      <c r="D20" s="13">
        <v>281696024.49999994</v>
      </c>
      <c r="E20" s="13"/>
      <c r="F20" s="13">
        <v>1696243523.3600001</v>
      </c>
    </row>
    <row r="21" spans="1:6" x14ac:dyDescent="0.2">
      <c r="A21" t="s">
        <v>0</v>
      </c>
      <c r="B21" s="13">
        <v>525303.55000000005</v>
      </c>
      <c r="C21" s="13"/>
      <c r="D21" s="13">
        <v>1977407.35</v>
      </c>
      <c r="E21" s="13"/>
      <c r="F21" s="13">
        <v>6096196.4999999991</v>
      </c>
    </row>
    <row r="22" spans="1:6" x14ac:dyDescent="0.2">
      <c r="A22" t="s">
        <v>31</v>
      </c>
      <c r="B22" s="13">
        <v>5592695.4599999981</v>
      </c>
      <c r="C22" s="13"/>
      <c r="D22" s="13">
        <v>24403251.079999994</v>
      </c>
      <c r="E22" s="13"/>
      <c r="F22" s="13">
        <v>158776350.34</v>
      </c>
    </row>
    <row r="23" spans="1:6" x14ac:dyDescent="0.2">
      <c r="A23" t="s">
        <v>25</v>
      </c>
      <c r="B23" s="13">
        <v>3075982.5029999991</v>
      </c>
      <c r="C23" s="13"/>
      <c r="D23" s="13">
        <v>13421788.093999999</v>
      </c>
      <c r="E23" s="13"/>
      <c r="F23" s="13">
        <v>87326992.687000006</v>
      </c>
    </row>
    <row r="24" spans="1:6" x14ac:dyDescent="0.2">
      <c r="A24" t="s">
        <v>32</v>
      </c>
      <c r="B24" s="13">
        <v>2516712.956999999</v>
      </c>
      <c r="C24" s="13"/>
      <c r="D24" s="13">
        <v>10981462.985999998</v>
      </c>
      <c r="E24" s="13"/>
      <c r="F24" s="13">
        <v>71449357.652999997</v>
      </c>
    </row>
    <row r="25" spans="1:6" x14ac:dyDescent="0.2">
      <c r="A25" t="s">
        <v>5</v>
      </c>
      <c r="B25" s="28">
        <v>2239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82415654.290000007</v>
      </c>
      <c r="C29" s="13"/>
      <c r="D29" s="13">
        <v>339664520.04000002</v>
      </c>
      <c r="E29" s="13"/>
      <c r="F29" s="13">
        <v>1762483639.5500002</v>
      </c>
    </row>
    <row r="30" spans="1:6" x14ac:dyDescent="0.2">
      <c r="A30" t="s">
        <v>2</v>
      </c>
      <c r="B30" s="13">
        <v>75061384.599999994</v>
      </c>
      <c r="C30" s="13"/>
      <c r="D30" s="13">
        <v>308301113.88</v>
      </c>
      <c r="E30" s="13"/>
      <c r="F30" s="13">
        <v>1597177493.3099999</v>
      </c>
    </row>
    <row r="31" spans="1:6" x14ac:dyDescent="0.2">
      <c r="A31" t="s">
        <v>0</v>
      </c>
      <c r="B31" s="13">
        <v>1055889.17</v>
      </c>
      <c r="C31" s="13"/>
      <c r="D31" s="13">
        <v>4080869.32</v>
      </c>
      <c r="E31" s="13"/>
      <c r="F31" s="13">
        <v>10716420.009999998</v>
      </c>
    </row>
    <row r="32" spans="1:6" x14ac:dyDescent="0.2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6298380.5200000014</v>
      </c>
      <c r="C33" s="13"/>
      <c r="D33" s="13">
        <v>27301478.150000002</v>
      </c>
      <c r="E33" s="13"/>
      <c r="F33" s="13">
        <v>154619247.10999998</v>
      </c>
    </row>
    <row r="34" spans="1:6" x14ac:dyDescent="0.2">
      <c r="A34" t="s">
        <v>25</v>
      </c>
      <c r="B34" s="13">
        <v>3464109.2860000012</v>
      </c>
      <c r="C34" s="13"/>
      <c r="D34" s="13">
        <v>15015812.982500002</v>
      </c>
      <c r="E34" s="13"/>
      <c r="F34" s="13">
        <v>85040585.910500005</v>
      </c>
    </row>
    <row r="35" spans="1:6" x14ac:dyDescent="0.2">
      <c r="A35" t="s">
        <v>32</v>
      </c>
      <c r="B35" s="13">
        <v>2834271.2340000006</v>
      </c>
      <c r="C35" s="13"/>
      <c r="D35" s="13">
        <v>12285665.1675</v>
      </c>
      <c r="E35" s="13"/>
      <c r="F35" s="13">
        <v>69578661.199499995</v>
      </c>
    </row>
    <row r="36" spans="1:6" x14ac:dyDescent="0.2">
      <c r="A36" t="s">
        <v>5</v>
      </c>
      <c r="B36" s="31">
        <v>2788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8" t="s">
        <v>51</v>
      </c>
      <c r="B39" s="98"/>
      <c r="C39" s="98"/>
      <c r="D39" s="98"/>
      <c r="E39" s="98"/>
      <c r="F39" s="98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35905324.68</v>
      </c>
      <c r="C42" s="13"/>
      <c r="D42" s="13">
        <v>159575777.45000002</v>
      </c>
      <c r="E42" s="13"/>
      <c r="F42" s="13">
        <v>837276267.85000002</v>
      </c>
    </row>
    <row r="43" spans="1:6" x14ac:dyDescent="0.2">
      <c r="A43" t="s">
        <v>2</v>
      </c>
      <c r="B43" s="13">
        <v>32566267.649999999</v>
      </c>
      <c r="C43" s="13"/>
      <c r="D43" s="13">
        <v>144857702.01999998</v>
      </c>
      <c r="E43" s="13"/>
      <c r="F43" s="13">
        <v>759201651.84000003</v>
      </c>
    </row>
    <row r="44" spans="1:6" x14ac:dyDescent="0.2">
      <c r="A44" t="s">
        <v>0</v>
      </c>
      <c r="B44" s="13">
        <v>109169.5</v>
      </c>
      <c r="C44" s="13"/>
      <c r="D44" s="13">
        <v>551279.84</v>
      </c>
      <c r="E44" s="13"/>
      <c r="F44" s="13">
        <v>1395154.91</v>
      </c>
    </row>
    <row r="45" spans="1:6" x14ac:dyDescent="0.2">
      <c r="A45" t="s">
        <v>31</v>
      </c>
      <c r="B45" s="13">
        <v>3229887.53</v>
      </c>
      <c r="C45" s="13"/>
      <c r="D45" s="13">
        <v>14166795.589999994</v>
      </c>
      <c r="E45" s="13"/>
      <c r="F45" s="13">
        <v>76679461.099999994</v>
      </c>
    </row>
    <row r="46" spans="1:6" x14ac:dyDescent="0.2">
      <c r="A46" t="s">
        <v>25</v>
      </c>
      <c r="B46" s="13">
        <v>1776438.1414999997</v>
      </c>
      <c r="C46" s="13"/>
      <c r="D46" s="13">
        <v>7791737.5744999973</v>
      </c>
      <c r="E46" s="13"/>
      <c r="F46" s="13">
        <v>42173703.604999997</v>
      </c>
    </row>
    <row r="47" spans="1:6" x14ac:dyDescent="0.2">
      <c r="A47" t="s">
        <v>32</v>
      </c>
      <c r="B47" s="13">
        <v>1453449.3884999997</v>
      </c>
      <c r="C47" s="13"/>
      <c r="D47" s="13">
        <v>6375058.0154999979</v>
      </c>
      <c r="E47" s="13"/>
      <c r="F47" s="13">
        <v>34505757.494999997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54335925.730000004</v>
      </c>
      <c r="C52" s="13"/>
      <c r="D52" s="13">
        <v>236074878.90000004</v>
      </c>
      <c r="E52" s="13"/>
      <c r="F52" s="13">
        <v>403332643.29000008</v>
      </c>
    </row>
    <row r="53" spans="1:7" x14ac:dyDescent="0.2">
      <c r="A53" t="s">
        <v>2</v>
      </c>
      <c r="B53" s="13">
        <v>49894928.049999997</v>
      </c>
      <c r="C53" s="13"/>
      <c r="D53" s="13">
        <v>217246114.56000006</v>
      </c>
      <c r="E53" s="13"/>
      <c r="F53" s="13">
        <v>371097716.09000009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4440997.68</v>
      </c>
      <c r="C55" s="13"/>
      <c r="D55" s="13">
        <v>18828764.34</v>
      </c>
      <c r="E55" s="13"/>
      <c r="F55" s="13">
        <v>32234927.199999996</v>
      </c>
    </row>
    <row r="56" spans="1:7" x14ac:dyDescent="0.2">
      <c r="A56" t="s">
        <v>25</v>
      </c>
      <c r="B56" s="13">
        <v>2442548.7240000009</v>
      </c>
      <c r="C56" s="13"/>
      <c r="D56" s="13">
        <v>10355820.387</v>
      </c>
      <c r="E56" s="13"/>
      <c r="F56" s="13">
        <v>17729209.959999997</v>
      </c>
    </row>
    <row r="57" spans="1:7" x14ac:dyDescent="0.2">
      <c r="A57" t="s">
        <v>32</v>
      </c>
      <c r="B57" s="13">
        <v>1998448.9560000007</v>
      </c>
      <c r="C57" s="13"/>
      <c r="D57" s="13">
        <v>8472943.9529999997</v>
      </c>
      <c r="E57" s="13"/>
      <c r="F57" s="13">
        <v>14505717.239999998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  <c r="G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285142998.43000001</v>
      </c>
      <c r="C62" s="13"/>
      <c r="D62" s="13">
        <v>1231678612.1399999</v>
      </c>
      <c r="E62" s="13"/>
      <c r="F62" s="13">
        <v>5956646645.2600002</v>
      </c>
    </row>
    <row r="63" spans="1:7" x14ac:dyDescent="0.2">
      <c r="A63" t="s">
        <v>2</v>
      </c>
      <c r="B63" s="13">
        <v>260212644.44</v>
      </c>
      <c r="C63" s="13"/>
      <c r="D63" s="13">
        <v>1123831390.95</v>
      </c>
      <c r="E63" s="13"/>
      <c r="F63" s="13">
        <v>5414392820.6899996</v>
      </c>
    </row>
    <row r="64" spans="1:7" x14ac:dyDescent="0.2">
      <c r="A64" t="s">
        <v>0</v>
      </c>
      <c r="B64" s="13">
        <v>1690362.22</v>
      </c>
      <c r="C64" s="13"/>
      <c r="D64" s="13">
        <v>6609556.5100000016</v>
      </c>
      <c r="E64" s="13"/>
      <c r="F64" s="13">
        <v>18214181.420000002</v>
      </c>
    </row>
    <row r="65" spans="1:7" x14ac:dyDescent="0.2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23239991.77</v>
      </c>
      <c r="C66" s="13"/>
      <c r="D66" s="13">
        <v>101256605.98999998</v>
      </c>
      <c r="E66" s="13"/>
      <c r="F66" s="13">
        <v>524268316.06000006</v>
      </c>
    </row>
    <row r="67" spans="1:7" x14ac:dyDescent="0.2">
      <c r="A67" t="s">
        <v>25</v>
      </c>
      <c r="B67" s="13">
        <v>12781995.4735</v>
      </c>
      <c r="C67" s="13"/>
      <c r="D67" s="13">
        <v>55691133.294499993</v>
      </c>
      <c r="E67" s="13"/>
      <c r="F67" s="13">
        <v>288347573.83300006</v>
      </c>
    </row>
    <row r="68" spans="1:7" x14ac:dyDescent="0.2">
      <c r="A68" t="s">
        <v>32</v>
      </c>
      <c r="B68" s="13">
        <v>10457996.296499999</v>
      </c>
      <c r="C68" s="13"/>
      <c r="D68" s="13">
        <v>45565472.695499994</v>
      </c>
      <c r="E68" s="13"/>
      <c r="F68" s="13">
        <v>235920742.22700003</v>
      </c>
    </row>
    <row r="69" spans="1:7" x14ac:dyDescent="0.2">
      <c r="A69" t="s">
        <v>5</v>
      </c>
      <c r="B69" s="18">
        <v>9968</v>
      </c>
    </row>
    <row r="70" spans="1:7" x14ac:dyDescent="0.2">
      <c r="D70" s="13"/>
      <c r="F70" s="13"/>
      <c r="G70" s="13"/>
    </row>
    <row r="71" spans="1:7" x14ac:dyDescent="0.2">
      <c r="D71" s="13"/>
      <c r="F71" s="13"/>
    </row>
    <row r="72" spans="1:7" ht="76.5" customHeight="1" x14ac:dyDescent="0.2">
      <c r="A72" s="98" t="s">
        <v>51</v>
      </c>
      <c r="B72" s="98"/>
      <c r="C72" s="98"/>
      <c r="D72" s="98"/>
      <c r="E72" s="98"/>
      <c r="F72" s="98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A236"/>
  <sheetViews>
    <sheetView tabSelected="1" zoomScale="80" zoomScaleNormal="80" workbookViewId="0">
      <pane xSplit="1" ySplit="4" topLeftCell="B212" activePane="bottomRight" state="frozen"/>
      <selection activeCell="C147" sqref="C147"/>
      <selection pane="topRight" activeCell="C147" sqref="C147"/>
      <selection pane="bottomLeft" activeCell="C147" sqref="C147"/>
      <selection pane="bottomRight" activeCell="A173" sqref="A173:XFD173"/>
    </sheetView>
  </sheetViews>
  <sheetFormatPr defaultRowHeight="12.75" x14ac:dyDescent="0.2"/>
  <cols>
    <col min="1" max="1" width="39.42578125" customWidth="1"/>
    <col min="2" max="2" width="4" customWidth="1"/>
    <col min="3" max="3" width="22.7109375" customWidth="1"/>
    <col min="4" max="4" width="3.7109375" customWidth="1"/>
    <col min="5" max="5" width="25.28515625" customWidth="1"/>
    <col min="6" max="6" width="4.85546875" customWidth="1"/>
    <col min="7" max="7" width="25.28515625" customWidth="1"/>
    <col min="8" max="8" width="4.140625" customWidth="1"/>
    <col min="9" max="9" width="24.140625" customWidth="1"/>
    <col min="10" max="10" width="4" customWidth="1"/>
    <col min="11" max="11" width="20.7109375" customWidth="1"/>
    <col min="12" max="12" width="3.42578125" customWidth="1"/>
    <col min="13" max="13" width="20.7109375" customWidth="1"/>
    <col min="14" max="14" width="3.140625" customWidth="1"/>
    <col min="15" max="15" width="20.85546875" customWidth="1"/>
    <col min="16" max="16" width="4.28515625" customWidth="1"/>
    <col min="17" max="17" width="20.42578125" customWidth="1"/>
    <col min="18" max="18" width="7.42578125" customWidth="1"/>
    <col min="19" max="19" width="20.42578125" customWidth="1"/>
    <col min="20" max="20" width="3.42578125" customWidth="1"/>
    <col min="21" max="21" width="20.42578125" customWidth="1"/>
    <col min="22" max="22" width="4.85546875" customWidth="1"/>
    <col min="23" max="23" width="20.42578125" customWidth="1"/>
    <col min="24" max="24" width="3.5703125" customWidth="1"/>
    <col min="25" max="25" width="20.42578125" style="86" customWidth="1"/>
    <col min="26" max="26" width="2.140625" customWidth="1"/>
    <col min="27" max="27" width="25.7109375" style="33" customWidth="1"/>
  </cols>
  <sheetData>
    <row r="1" spans="1:27" ht="55.5" customHeight="1" x14ac:dyDescent="0.2">
      <c r="A1" s="44"/>
      <c r="B1" s="68"/>
      <c r="C1" s="44"/>
      <c r="D1" s="68"/>
      <c r="E1" s="44"/>
      <c r="F1" s="68"/>
      <c r="G1" s="44"/>
      <c r="H1" s="68"/>
      <c r="I1" s="44"/>
      <c r="J1" s="68"/>
      <c r="K1" s="44"/>
      <c r="L1" s="68"/>
      <c r="M1" s="44"/>
      <c r="N1" s="68"/>
      <c r="O1" s="44"/>
      <c r="P1" s="68"/>
      <c r="Q1" s="44"/>
      <c r="R1" s="68"/>
      <c r="S1" s="44"/>
      <c r="T1" s="68"/>
      <c r="U1" s="44"/>
      <c r="V1" s="68"/>
      <c r="W1" s="44"/>
      <c r="X1" s="68"/>
      <c r="Y1" s="82"/>
      <c r="Z1" s="44"/>
      <c r="AA1" s="49"/>
    </row>
    <row r="2" spans="1:27" ht="18.75" customHeight="1" x14ac:dyDescent="0.25">
      <c r="A2" s="34"/>
      <c r="B2" s="53"/>
      <c r="C2" s="34"/>
      <c r="D2" s="53"/>
      <c r="E2" s="34"/>
      <c r="F2" s="53"/>
      <c r="G2" s="34"/>
      <c r="H2" s="53"/>
      <c r="I2" s="34"/>
      <c r="J2" s="53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83"/>
      <c r="Z2" s="41"/>
      <c r="AA2" s="50"/>
    </row>
    <row r="3" spans="1:27" ht="42.75" customHeight="1" x14ac:dyDescent="0.2">
      <c r="A3" s="101" t="s">
        <v>121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69"/>
      <c r="O3" s="101" t="s">
        <v>109</v>
      </c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</row>
    <row r="4" spans="1:27" s="39" customFormat="1" ht="23.25" customHeight="1" thickBot="1" x14ac:dyDescent="0.35">
      <c r="A4" s="72" t="s">
        <v>120</v>
      </c>
      <c r="B4" s="59"/>
      <c r="C4" s="72" t="s">
        <v>86</v>
      </c>
      <c r="D4" s="35"/>
      <c r="E4" s="72" t="s">
        <v>87</v>
      </c>
      <c r="F4" s="35"/>
      <c r="G4" s="72" t="s">
        <v>88</v>
      </c>
      <c r="H4" s="35"/>
      <c r="I4" s="72" t="s">
        <v>89</v>
      </c>
      <c r="J4" s="35"/>
      <c r="K4" s="72" t="s">
        <v>90</v>
      </c>
      <c r="L4" s="35"/>
      <c r="M4" s="72" t="s">
        <v>91</v>
      </c>
      <c r="N4" s="35"/>
      <c r="O4" s="72" t="s">
        <v>93</v>
      </c>
      <c r="P4" s="35"/>
      <c r="Q4" s="72" t="s">
        <v>94</v>
      </c>
      <c r="R4" s="35"/>
      <c r="S4" s="72" t="s">
        <v>95</v>
      </c>
      <c r="T4" s="35"/>
      <c r="U4" s="72" t="s">
        <v>96</v>
      </c>
      <c r="V4" s="35"/>
      <c r="W4" s="72" t="s">
        <v>97</v>
      </c>
      <c r="X4" s="35"/>
      <c r="Y4" s="89">
        <v>43983</v>
      </c>
      <c r="Z4" s="36"/>
      <c r="AA4" s="72" t="s">
        <v>92</v>
      </c>
    </row>
    <row r="5" spans="1:27" s="40" customFormat="1" ht="23.25" customHeight="1" x14ac:dyDescent="0.3">
      <c r="A5" s="70"/>
      <c r="B5" s="59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83"/>
      <c r="Z5" s="36"/>
      <c r="AA5" s="71"/>
    </row>
    <row r="6" spans="1:27" s="53" customFormat="1" ht="18" customHeight="1" x14ac:dyDescent="0.3">
      <c r="A6" s="37" t="s">
        <v>103</v>
      </c>
      <c r="B6" s="37"/>
      <c r="C6" s="56"/>
      <c r="D6" s="56"/>
      <c r="E6" s="56"/>
      <c r="F6" s="56"/>
      <c r="G6" s="56"/>
      <c r="H6" s="56"/>
      <c r="I6" s="42"/>
      <c r="J6" s="42"/>
      <c r="K6" s="37"/>
      <c r="L6" s="37"/>
      <c r="M6" s="37"/>
      <c r="N6" s="37"/>
      <c r="O6" s="37"/>
      <c r="P6" s="37"/>
      <c r="Q6" s="37"/>
      <c r="R6" s="80"/>
      <c r="S6" s="81"/>
      <c r="T6" s="37"/>
      <c r="U6" s="37"/>
      <c r="V6" s="37"/>
      <c r="W6" s="37"/>
      <c r="X6" s="37"/>
      <c r="Y6" s="84"/>
      <c r="Z6" s="37"/>
      <c r="AA6" s="51"/>
    </row>
    <row r="7" spans="1:27" s="53" customFormat="1" ht="14.25" customHeight="1" x14ac:dyDescent="0.25">
      <c r="A7" s="53" t="s">
        <v>1</v>
      </c>
      <c r="C7" s="51"/>
      <c r="D7" s="51"/>
      <c r="E7" s="33">
        <v>79750.100000000006</v>
      </c>
      <c r="F7" s="33"/>
      <c r="G7" s="33">
        <v>351846.16000000003</v>
      </c>
      <c r="H7" s="33"/>
      <c r="I7" s="33">
        <v>377815.97</v>
      </c>
      <c r="J7" s="33"/>
      <c r="K7" s="33">
        <v>387371.11</v>
      </c>
      <c r="L7" s="33"/>
      <c r="M7" s="33">
        <v>346350.21</v>
      </c>
      <c r="N7" s="33"/>
      <c r="O7" s="33">
        <v>309263.08999999997</v>
      </c>
      <c r="P7" s="33"/>
      <c r="Q7" s="33">
        <v>320738.40999999997</v>
      </c>
      <c r="R7" s="33"/>
      <c r="S7" s="33">
        <v>243690.97999999998</v>
      </c>
      <c r="T7" s="33"/>
      <c r="U7" s="33">
        <v>0</v>
      </c>
      <c r="V7" s="33"/>
      <c r="W7" s="33">
        <v>0</v>
      </c>
      <c r="X7" s="33"/>
      <c r="Y7" s="33">
        <v>501231.79999999993</v>
      </c>
      <c r="Z7" s="33"/>
      <c r="AA7" s="33">
        <v>2918057.8299999996</v>
      </c>
    </row>
    <row r="8" spans="1:27" s="53" customFormat="1" ht="14.25" customHeight="1" x14ac:dyDescent="0.25">
      <c r="A8" s="53" t="s">
        <v>2</v>
      </c>
      <c r="C8" s="51"/>
      <c r="D8" s="51"/>
      <c r="E8" s="33">
        <v>70392.639999999999</v>
      </c>
      <c r="F8" s="33"/>
      <c r="G8" s="33">
        <v>322663.10000000003</v>
      </c>
      <c r="H8" s="33"/>
      <c r="I8" s="33">
        <v>354969.87999999995</v>
      </c>
      <c r="J8" s="33"/>
      <c r="K8" s="33">
        <v>358362.93000000005</v>
      </c>
      <c r="L8" s="33"/>
      <c r="M8" s="33">
        <v>319953</v>
      </c>
      <c r="N8" s="33"/>
      <c r="O8" s="33">
        <v>278386.30999999994</v>
      </c>
      <c r="P8" s="33"/>
      <c r="Q8" s="33">
        <v>296271.53000000003</v>
      </c>
      <c r="R8" s="33"/>
      <c r="S8" s="33">
        <v>221511.77</v>
      </c>
      <c r="T8" s="33"/>
      <c r="U8" s="33">
        <v>0</v>
      </c>
      <c r="V8" s="33"/>
      <c r="W8" s="33">
        <v>0</v>
      </c>
      <c r="X8" s="33"/>
      <c r="Y8" s="33">
        <v>462758.18</v>
      </c>
      <c r="Z8" s="33"/>
      <c r="AA8" s="33">
        <v>2685269.34</v>
      </c>
    </row>
    <row r="9" spans="1:27" s="53" customFormat="1" ht="14.25" customHeight="1" x14ac:dyDescent="0.25">
      <c r="A9" s="53" t="s">
        <v>99</v>
      </c>
      <c r="C9" s="51"/>
      <c r="D9" s="51"/>
      <c r="E9" s="33">
        <v>0</v>
      </c>
      <c r="F9" s="33"/>
      <c r="G9" s="33">
        <v>0</v>
      </c>
      <c r="H9" s="33"/>
      <c r="I9" s="33">
        <v>0</v>
      </c>
      <c r="J9" s="33"/>
      <c r="K9" s="33">
        <v>0</v>
      </c>
      <c r="L9" s="33"/>
      <c r="M9" s="33">
        <v>0</v>
      </c>
      <c r="N9" s="33"/>
      <c r="O9" s="33">
        <v>0</v>
      </c>
      <c r="P9" s="33"/>
      <c r="Q9" s="33">
        <v>0</v>
      </c>
      <c r="R9" s="33"/>
      <c r="S9" s="33">
        <v>0</v>
      </c>
      <c r="T9" s="33"/>
      <c r="U9" s="33">
        <v>0</v>
      </c>
      <c r="V9" s="33"/>
      <c r="W9" s="33">
        <v>0</v>
      </c>
      <c r="X9" s="33"/>
      <c r="Y9" s="33">
        <v>0</v>
      </c>
      <c r="Z9" s="33"/>
      <c r="AA9" s="33">
        <v>0</v>
      </c>
    </row>
    <row r="10" spans="1:27" s="53" customFormat="1" ht="14.25" customHeight="1" x14ac:dyDescent="0.25">
      <c r="A10" s="53" t="s">
        <v>31</v>
      </c>
      <c r="C10" s="51"/>
      <c r="D10" s="51"/>
      <c r="E10" s="33">
        <v>9357.4599999999991</v>
      </c>
      <c r="F10" s="33"/>
      <c r="G10" s="33">
        <v>29183.060000000005</v>
      </c>
      <c r="H10" s="33"/>
      <c r="I10" s="33">
        <v>22846.089999999997</v>
      </c>
      <c r="J10" s="33"/>
      <c r="K10" s="33">
        <v>29008.18</v>
      </c>
      <c r="L10" s="33"/>
      <c r="M10" s="33">
        <v>26397.21</v>
      </c>
      <c r="N10" s="33"/>
      <c r="O10" s="33">
        <v>30876.780000000002</v>
      </c>
      <c r="P10" s="33"/>
      <c r="Q10" s="33">
        <v>24466.879999999997</v>
      </c>
      <c r="R10" s="33"/>
      <c r="S10" s="33">
        <v>22179.21</v>
      </c>
      <c r="T10" s="33"/>
      <c r="U10" s="33">
        <v>0</v>
      </c>
      <c r="V10" s="33"/>
      <c r="W10" s="33">
        <v>0</v>
      </c>
      <c r="X10" s="33"/>
      <c r="Y10" s="33">
        <v>38473.620000000003</v>
      </c>
      <c r="Z10" s="33"/>
      <c r="AA10" s="33">
        <v>232788.49</v>
      </c>
    </row>
    <row r="11" spans="1:27" s="53" customFormat="1" ht="14.25" customHeight="1" x14ac:dyDescent="0.25">
      <c r="A11" s="53" t="s">
        <v>98</v>
      </c>
      <c r="C11" s="51"/>
      <c r="D11" s="51"/>
      <c r="E11" s="33">
        <v>3930.1332000000002</v>
      </c>
      <c r="F11" s="33"/>
      <c r="G11" s="33">
        <v>12256.885199999999</v>
      </c>
      <c r="H11" s="33"/>
      <c r="I11" s="33">
        <v>9595.3577999999998</v>
      </c>
      <c r="J11" s="33"/>
      <c r="K11" s="33">
        <v>12183.435600000001</v>
      </c>
      <c r="L11" s="33"/>
      <c r="M11" s="33">
        <v>11086.8282</v>
      </c>
      <c r="N11" s="33"/>
      <c r="O11" s="33">
        <v>12968.247600000001</v>
      </c>
      <c r="P11" s="33"/>
      <c r="Q11" s="33">
        <v>10276.089599999998</v>
      </c>
      <c r="R11" s="33"/>
      <c r="S11" s="33">
        <v>9315.2682000000004</v>
      </c>
      <c r="T11" s="33"/>
      <c r="U11" s="33">
        <v>0</v>
      </c>
      <c r="V11" s="33"/>
      <c r="W11" s="33">
        <v>0</v>
      </c>
      <c r="X11" s="33"/>
      <c r="Y11" s="33">
        <v>16158.920400000001</v>
      </c>
      <c r="Z11" s="33"/>
      <c r="AA11" s="33">
        <v>97771.165800000002</v>
      </c>
    </row>
    <row r="12" spans="1:27" s="53" customFormat="1" ht="14.25" customHeight="1" x14ac:dyDescent="0.25">
      <c r="A12" s="53" t="s">
        <v>100</v>
      </c>
      <c r="C12" s="51"/>
      <c r="D12" s="51"/>
      <c r="E12" s="33">
        <v>935.74600000000009</v>
      </c>
      <c r="F12" s="33"/>
      <c r="G12" s="33">
        <v>2918.306</v>
      </c>
      <c r="H12" s="33"/>
      <c r="I12" s="33">
        <v>2284.6089999999999</v>
      </c>
      <c r="J12" s="33"/>
      <c r="K12" s="33">
        <v>2900.8180000000002</v>
      </c>
      <c r="L12" s="33"/>
      <c r="M12" s="33">
        <v>2639.7210000000005</v>
      </c>
      <c r="N12" s="33"/>
      <c r="O12" s="33">
        <v>3087.6779999999999</v>
      </c>
      <c r="P12" s="33"/>
      <c r="Q12" s="33">
        <v>2446.6880000000001</v>
      </c>
      <c r="R12" s="33"/>
      <c r="S12" s="33">
        <v>2217.9209999999998</v>
      </c>
      <c r="T12" s="33"/>
      <c r="U12" s="33">
        <v>0</v>
      </c>
      <c r="V12" s="33"/>
      <c r="W12" s="33">
        <v>0</v>
      </c>
      <c r="X12" s="33"/>
      <c r="Y12" s="33">
        <v>3847.3619999999996</v>
      </c>
      <c r="Z12" s="33"/>
      <c r="AA12" s="33">
        <v>23278.848999999998</v>
      </c>
    </row>
    <row r="13" spans="1:27" s="53" customFormat="1" ht="14.25" customHeight="1" x14ac:dyDescent="0.25">
      <c r="C13" s="54"/>
      <c r="D13" s="54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</row>
    <row r="14" spans="1:27" s="76" customFormat="1" ht="14.25" customHeight="1" x14ac:dyDescent="0.25">
      <c r="A14" s="90" t="s">
        <v>104</v>
      </c>
      <c r="B14" s="90"/>
      <c r="C14" s="55"/>
      <c r="D14" s="55"/>
      <c r="E14" s="91"/>
      <c r="F14" s="92"/>
      <c r="G14" s="91"/>
      <c r="H14" s="92"/>
      <c r="I14" s="91"/>
      <c r="J14" s="92"/>
      <c r="K14" s="91"/>
      <c r="L14" s="92"/>
      <c r="M14" s="91"/>
      <c r="N14" s="92"/>
      <c r="O14" s="91"/>
      <c r="P14" s="92"/>
      <c r="Q14" s="91"/>
      <c r="R14" s="92"/>
      <c r="S14" s="91"/>
      <c r="T14" s="92"/>
      <c r="U14" s="92"/>
      <c r="V14" s="92"/>
      <c r="W14" s="92"/>
      <c r="X14" s="92"/>
      <c r="Y14" s="91"/>
      <c r="Z14" s="92"/>
      <c r="AA14" s="92"/>
    </row>
    <row r="15" spans="1:27" s="76" customFormat="1" ht="14.25" customHeight="1" x14ac:dyDescent="0.25">
      <c r="A15" s="53" t="s">
        <v>1</v>
      </c>
      <c r="B15" s="53"/>
      <c r="C15" s="51"/>
      <c r="D15" s="51"/>
      <c r="E15" s="33">
        <v>476943.92</v>
      </c>
      <c r="F15" s="33"/>
      <c r="G15" s="33">
        <v>957829.14999999991</v>
      </c>
      <c r="H15" s="33"/>
      <c r="I15" s="33">
        <v>1291412.6800000002</v>
      </c>
      <c r="J15" s="33"/>
      <c r="K15" s="33">
        <v>1265785.52</v>
      </c>
      <c r="L15" s="33"/>
      <c r="M15" s="33">
        <v>1188666.71</v>
      </c>
      <c r="N15" s="33"/>
      <c r="O15" s="33">
        <v>1446107.6400000001</v>
      </c>
      <c r="P15" s="33"/>
      <c r="Q15" s="33">
        <v>1441406.62</v>
      </c>
      <c r="R15" s="33"/>
      <c r="S15" s="33">
        <v>872354.04999999993</v>
      </c>
      <c r="T15" s="33"/>
      <c r="U15" s="33">
        <v>0</v>
      </c>
      <c r="V15" s="33"/>
      <c r="W15" s="33">
        <v>0</v>
      </c>
      <c r="X15" s="33"/>
      <c r="Y15" s="33">
        <v>885501.32</v>
      </c>
      <c r="Z15" s="33"/>
      <c r="AA15" s="33">
        <v>9826007.6100000013</v>
      </c>
    </row>
    <row r="16" spans="1:27" s="53" customFormat="1" ht="14.25" customHeight="1" x14ac:dyDescent="0.25">
      <c r="A16" s="53" t="s">
        <v>2</v>
      </c>
      <c r="C16" s="51"/>
      <c r="D16" s="51"/>
      <c r="E16" s="33">
        <v>436833.78</v>
      </c>
      <c r="F16" s="33"/>
      <c r="G16" s="33">
        <v>858635.29</v>
      </c>
      <c r="H16" s="33"/>
      <c r="I16" s="33">
        <v>1162336.3699999999</v>
      </c>
      <c r="J16" s="33"/>
      <c r="K16" s="33">
        <v>1147629.79</v>
      </c>
      <c r="L16" s="33"/>
      <c r="M16" s="33">
        <v>1070518.1400000001</v>
      </c>
      <c r="N16" s="33"/>
      <c r="O16" s="33">
        <v>1287253.8700000001</v>
      </c>
      <c r="P16" s="33"/>
      <c r="Q16" s="33">
        <v>1290257.1200000001</v>
      </c>
      <c r="R16" s="33"/>
      <c r="S16" s="33">
        <v>778651.71000000008</v>
      </c>
      <c r="T16" s="33"/>
      <c r="U16" s="33">
        <v>0</v>
      </c>
      <c r="V16" s="33"/>
      <c r="W16" s="33">
        <v>0</v>
      </c>
      <c r="X16" s="33"/>
      <c r="Y16" s="33">
        <v>791423.03</v>
      </c>
      <c r="Z16" s="33"/>
      <c r="AA16" s="33">
        <v>8823539.0999999996</v>
      </c>
    </row>
    <row r="17" spans="1:27" s="53" customFormat="1" ht="14.25" customHeight="1" x14ac:dyDescent="0.25">
      <c r="A17" s="53" t="s">
        <v>99</v>
      </c>
      <c r="C17" s="51"/>
      <c r="D17" s="51"/>
      <c r="E17" s="33">
        <v>0</v>
      </c>
      <c r="F17" s="33"/>
      <c r="G17" s="33">
        <v>0</v>
      </c>
      <c r="H17" s="33"/>
      <c r="I17" s="33">
        <v>0</v>
      </c>
      <c r="J17" s="33"/>
      <c r="K17" s="33">
        <v>0</v>
      </c>
      <c r="L17" s="33"/>
      <c r="M17" s="33">
        <v>0</v>
      </c>
      <c r="N17" s="33"/>
      <c r="O17" s="33">
        <v>0</v>
      </c>
      <c r="P17" s="33"/>
      <c r="Q17" s="33">
        <v>0</v>
      </c>
      <c r="R17" s="33"/>
      <c r="S17" s="33">
        <v>0</v>
      </c>
      <c r="T17" s="33"/>
      <c r="U17" s="33">
        <v>0</v>
      </c>
      <c r="V17" s="33"/>
      <c r="W17" s="33">
        <v>0</v>
      </c>
      <c r="X17" s="33"/>
      <c r="Y17" s="33">
        <v>0</v>
      </c>
      <c r="Z17" s="33"/>
      <c r="AA17" s="33">
        <v>0</v>
      </c>
    </row>
    <row r="18" spans="1:27" s="53" customFormat="1" ht="14.25" customHeight="1" x14ac:dyDescent="0.25">
      <c r="A18" s="53" t="s">
        <v>31</v>
      </c>
      <c r="C18" s="51"/>
      <c r="D18" s="51"/>
      <c r="E18" s="33">
        <v>40110.14</v>
      </c>
      <c r="F18" s="33"/>
      <c r="G18" s="33">
        <v>99193.86</v>
      </c>
      <c r="H18" s="33"/>
      <c r="I18" s="33">
        <v>129076.31000000001</v>
      </c>
      <c r="J18" s="33"/>
      <c r="K18" s="33">
        <v>118155.73000000001</v>
      </c>
      <c r="L18" s="33"/>
      <c r="M18" s="33">
        <v>118148.56999999999</v>
      </c>
      <c r="N18" s="33"/>
      <c r="O18" s="33">
        <v>158853.77000000002</v>
      </c>
      <c r="P18" s="33"/>
      <c r="Q18" s="33">
        <v>151149.5</v>
      </c>
      <c r="R18" s="33"/>
      <c r="S18" s="33">
        <v>93702.34</v>
      </c>
      <c r="T18" s="33"/>
      <c r="U18" s="33">
        <v>0</v>
      </c>
      <c r="V18" s="33"/>
      <c r="W18" s="33">
        <v>0</v>
      </c>
      <c r="X18" s="33"/>
      <c r="Y18" s="33">
        <v>94078.29</v>
      </c>
      <c r="Z18" s="33"/>
      <c r="AA18" s="33">
        <v>1002468.5100000001</v>
      </c>
    </row>
    <row r="19" spans="1:27" s="53" customFormat="1" ht="14.25" customHeight="1" x14ac:dyDescent="0.25">
      <c r="A19" s="53" t="s">
        <v>98</v>
      </c>
      <c r="C19" s="51"/>
      <c r="D19" s="51"/>
      <c r="E19" s="33">
        <v>16846.2588</v>
      </c>
      <c r="F19" s="33"/>
      <c r="G19" s="33">
        <v>41661.421200000004</v>
      </c>
      <c r="H19" s="33"/>
      <c r="I19" s="33">
        <v>54212.050199999998</v>
      </c>
      <c r="J19" s="33"/>
      <c r="K19" s="33">
        <v>49625.406600000002</v>
      </c>
      <c r="L19" s="33"/>
      <c r="M19" s="33">
        <v>49622.399399999995</v>
      </c>
      <c r="N19" s="33"/>
      <c r="O19" s="33">
        <v>66718.583399999989</v>
      </c>
      <c r="P19" s="33"/>
      <c r="Q19" s="33">
        <v>63482.79</v>
      </c>
      <c r="R19" s="33"/>
      <c r="S19" s="33">
        <v>39354.982799999998</v>
      </c>
      <c r="T19" s="33"/>
      <c r="U19" s="33">
        <v>0</v>
      </c>
      <c r="V19" s="33"/>
      <c r="W19" s="33">
        <v>0</v>
      </c>
      <c r="X19" s="33"/>
      <c r="Y19" s="33">
        <v>39512.881800000003</v>
      </c>
      <c r="Z19" s="33"/>
      <c r="AA19" s="33">
        <v>421036.77419999999</v>
      </c>
    </row>
    <row r="20" spans="1:27" s="53" customFormat="1" ht="14.25" customHeight="1" x14ac:dyDescent="0.25">
      <c r="A20" s="53" t="s">
        <v>100</v>
      </c>
      <c r="C20" s="51"/>
      <c r="D20" s="51"/>
      <c r="E20" s="33">
        <v>4011.0140000000001</v>
      </c>
      <c r="F20" s="33"/>
      <c r="G20" s="33">
        <v>9919.3860000000004</v>
      </c>
      <c r="H20" s="33"/>
      <c r="I20" s="33">
        <v>12907.631000000001</v>
      </c>
      <c r="J20" s="33"/>
      <c r="K20" s="33">
        <v>11815.572999999999</v>
      </c>
      <c r="L20" s="33"/>
      <c r="M20" s="33">
        <v>11814.856999999998</v>
      </c>
      <c r="N20" s="33"/>
      <c r="O20" s="33">
        <v>15885.377</v>
      </c>
      <c r="P20" s="33"/>
      <c r="Q20" s="33">
        <v>15114.95</v>
      </c>
      <c r="R20" s="33"/>
      <c r="S20" s="33">
        <v>9370.2340000000004</v>
      </c>
      <c r="T20" s="33"/>
      <c r="U20" s="33">
        <v>0</v>
      </c>
      <c r="V20" s="33"/>
      <c r="W20" s="33">
        <v>0</v>
      </c>
      <c r="X20" s="33"/>
      <c r="Y20" s="33">
        <v>9407.8290000000015</v>
      </c>
      <c r="Z20" s="33"/>
      <c r="AA20" s="33">
        <v>100246.85099999998</v>
      </c>
    </row>
    <row r="21" spans="1:27" s="53" customFormat="1" ht="14.25" customHeight="1" x14ac:dyDescent="0.25">
      <c r="C21" s="54"/>
      <c r="D21" s="54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7" s="53" customFormat="1" ht="14.25" customHeight="1" x14ac:dyDescent="0.25">
      <c r="A22" s="58" t="s">
        <v>107</v>
      </c>
      <c r="B22" s="58"/>
      <c r="C22" s="54"/>
      <c r="D22" s="54"/>
      <c r="E22" s="88"/>
      <c r="F22" s="33"/>
      <c r="G22" s="88"/>
      <c r="H22" s="33"/>
      <c r="I22" s="88"/>
      <c r="J22" s="33"/>
      <c r="K22" s="88"/>
      <c r="L22" s="33"/>
      <c r="M22" s="88"/>
      <c r="N22" s="33"/>
      <c r="O22" s="88"/>
      <c r="P22" s="33"/>
      <c r="Q22" s="88"/>
      <c r="R22" s="33"/>
      <c r="S22" s="88"/>
      <c r="T22" s="33"/>
      <c r="U22" s="33"/>
      <c r="V22" s="33"/>
      <c r="W22" s="33"/>
      <c r="X22" s="33"/>
      <c r="Y22" s="88"/>
      <c r="Z22" s="33"/>
      <c r="AA22" s="33"/>
    </row>
    <row r="23" spans="1:27" s="53" customFormat="1" ht="14.25" customHeight="1" x14ac:dyDescent="0.25">
      <c r="A23" s="53" t="s">
        <v>1</v>
      </c>
      <c r="C23" s="51"/>
      <c r="D23" s="51"/>
      <c r="E23" s="33">
        <v>50581.54</v>
      </c>
      <c r="F23" s="33"/>
      <c r="G23" s="33">
        <v>367041.77</v>
      </c>
      <c r="H23" s="33"/>
      <c r="I23" s="33">
        <v>384241.62000000005</v>
      </c>
      <c r="J23" s="33"/>
      <c r="K23" s="33">
        <v>378744.05999999994</v>
      </c>
      <c r="L23" s="33"/>
      <c r="M23" s="33">
        <v>430886.85000000003</v>
      </c>
      <c r="N23" s="33"/>
      <c r="O23" s="33">
        <v>508937.88</v>
      </c>
      <c r="P23" s="33"/>
      <c r="Q23" s="33">
        <v>579595.03999999992</v>
      </c>
      <c r="R23" s="33"/>
      <c r="S23" s="33">
        <v>367740.60999999993</v>
      </c>
      <c r="T23" s="33"/>
      <c r="U23" s="33">
        <v>0</v>
      </c>
      <c r="V23" s="33"/>
      <c r="W23" s="33">
        <v>0</v>
      </c>
      <c r="X23" s="33"/>
      <c r="Y23" s="33">
        <v>418168.18000000005</v>
      </c>
      <c r="Z23" s="33"/>
      <c r="AA23" s="33">
        <v>3485937.5500000003</v>
      </c>
    </row>
    <row r="24" spans="1:27" s="53" customFormat="1" ht="14.25" customHeight="1" x14ac:dyDescent="0.25">
      <c r="A24" s="53" t="s">
        <v>2</v>
      </c>
      <c r="C24" s="51"/>
      <c r="D24" s="51"/>
      <c r="E24" s="33">
        <v>43827.96</v>
      </c>
      <c r="F24" s="33"/>
      <c r="G24" s="33">
        <v>331484.19000000006</v>
      </c>
      <c r="H24" s="33"/>
      <c r="I24" s="33">
        <v>339223.44999999995</v>
      </c>
      <c r="J24" s="33"/>
      <c r="K24" s="33">
        <v>335918.72</v>
      </c>
      <c r="L24" s="33"/>
      <c r="M24" s="33">
        <v>378945.02999999997</v>
      </c>
      <c r="N24" s="33"/>
      <c r="O24" s="33">
        <v>461314.26</v>
      </c>
      <c r="P24" s="33"/>
      <c r="Q24" s="33">
        <v>514242.96</v>
      </c>
      <c r="R24" s="33"/>
      <c r="S24" s="33">
        <v>338420.12</v>
      </c>
      <c r="T24" s="33"/>
      <c r="U24" s="33">
        <v>0</v>
      </c>
      <c r="V24" s="33"/>
      <c r="W24" s="33">
        <v>0</v>
      </c>
      <c r="X24" s="33"/>
      <c r="Y24" s="33">
        <v>371108.18</v>
      </c>
      <c r="Z24" s="33"/>
      <c r="AA24" s="33">
        <v>3114484.8700000006</v>
      </c>
    </row>
    <row r="25" spans="1:27" s="53" customFormat="1" ht="14.25" customHeight="1" x14ac:dyDescent="0.25">
      <c r="A25" s="53" t="s">
        <v>99</v>
      </c>
      <c r="C25" s="51"/>
      <c r="D25" s="51"/>
      <c r="E25" s="33">
        <v>0</v>
      </c>
      <c r="F25" s="33"/>
      <c r="G25" s="33">
        <v>0</v>
      </c>
      <c r="H25" s="33"/>
      <c r="I25" s="33">
        <v>0</v>
      </c>
      <c r="J25" s="33"/>
      <c r="K25" s="33">
        <v>0</v>
      </c>
      <c r="L25" s="33"/>
      <c r="M25" s="33">
        <v>0</v>
      </c>
      <c r="N25" s="33"/>
      <c r="O25" s="33">
        <v>0</v>
      </c>
      <c r="P25" s="33"/>
      <c r="Q25" s="33">
        <v>0</v>
      </c>
      <c r="R25" s="33"/>
      <c r="S25" s="33">
        <v>0</v>
      </c>
      <c r="T25" s="33"/>
      <c r="U25" s="33">
        <v>0</v>
      </c>
      <c r="V25" s="33"/>
      <c r="W25" s="33">
        <v>0</v>
      </c>
      <c r="X25" s="33"/>
      <c r="Y25" s="33">
        <v>0</v>
      </c>
      <c r="Z25" s="33"/>
      <c r="AA25" s="33">
        <v>0</v>
      </c>
    </row>
    <row r="26" spans="1:27" s="53" customFormat="1" ht="14.25" customHeight="1" x14ac:dyDescent="0.25">
      <c r="A26" s="53" t="s">
        <v>31</v>
      </c>
      <c r="C26" s="51"/>
      <c r="D26" s="51"/>
      <c r="E26" s="33">
        <v>6753.58</v>
      </c>
      <c r="F26" s="33"/>
      <c r="G26" s="33">
        <v>35557.579999999994</v>
      </c>
      <c r="H26" s="33"/>
      <c r="I26" s="33">
        <v>45018.17</v>
      </c>
      <c r="J26" s="33"/>
      <c r="K26" s="33">
        <v>42825.34</v>
      </c>
      <c r="L26" s="33"/>
      <c r="M26" s="33">
        <v>51941.82</v>
      </c>
      <c r="N26" s="33"/>
      <c r="O26" s="33">
        <v>47623.62</v>
      </c>
      <c r="P26" s="33"/>
      <c r="Q26" s="33">
        <v>65352.08</v>
      </c>
      <c r="R26" s="33"/>
      <c r="S26" s="33">
        <v>29320.489999999994</v>
      </c>
      <c r="T26" s="33"/>
      <c r="U26" s="33">
        <v>0</v>
      </c>
      <c r="V26" s="33"/>
      <c r="W26" s="33">
        <v>0</v>
      </c>
      <c r="X26" s="33"/>
      <c r="Y26" s="33">
        <v>47060</v>
      </c>
      <c r="Z26" s="33"/>
      <c r="AA26" s="33">
        <v>371452.68</v>
      </c>
    </row>
    <row r="27" spans="1:27" s="53" customFormat="1" ht="14.25" customHeight="1" x14ac:dyDescent="0.25">
      <c r="A27" s="53" t="s">
        <v>98</v>
      </c>
      <c r="C27" s="51"/>
      <c r="D27" s="51"/>
      <c r="E27" s="33">
        <v>2836.5035999999996</v>
      </c>
      <c r="F27" s="33"/>
      <c r="G27" s="33">
        <v>14934.183599999998</v>
      </c>
      <c r="H27" s="33"/>
      <c r="I27" s="33">
        <v>18907.631399999998</v>
      </c>
      <c r="J27" s="33"/>
      <c r="K27" s="33">
        <v>17986.642799999998</v>
      </c>
      <c r="L27" s="33"/>
      <c r="M27" s="33">
        <v>21815.564400000003</v>
      </c>
      <c r="N27" s="33"/>
      <c r="O27" s="33">
        <v>20001.920399999999</v>
      </c>
      <c r="P27" s="33"/>
      <c r="Q27" s="33">
        <v>27447.873599999999</v>
      </c>
      <c r="R27" s="33"/>
      <c r="S27" s="33">
        <v>12314.605799999999</v>
      </c>
      <c r="T27" s="33"/>
      <c r="U27" s="33">
        <v>0</v>
      </c>
      <c r="V27" s="33"/>
      <c r="W27" s="33">
        <v>0</v>
      </c>
      <c r="X27" s="33"/>
      <c r="Y27" s="33">
        <v>19765.199999999997</v>
      </c>
      <c r="Z27" s="33"/>
      <c r="AA27" s="33">
        <v>156010.12559999997</v>
      </c>
    </row>
    <row r="28" spans="1:27" s="53" customFormat="1" ht="14.25" customHeight="1" x14ac:dyDescent="0.25">
      <c r="A28" s="53" t="s">
        <v>100</v>
      </c>
      <c r="C28" s="51"/>
      <c r="D28" s="51"/>
      <c r="E28" s="33">
        <v>675.35800000000006</v>
      </c>
      <c r="F28" s="33"/>
      <c r="G28" s="33">
        <v>3555.7580000000003</v>
      </c>
      <c r="H28" s="33"/>
      <c r="I28" s="33">
        <v>4501.8170000000009</v>
      </c>
      <c r="J28" s="33"/>
      <c r="K28" s="33">
        <v>4282.5340000000006</v>
      </c>
      <c r="L28" s="33"/>
      <c r="M28" s="33">
        <v>5194.1820000000007</v>
      </c>
      <c r="N28" s="33"/>
      <c r="O28" s="33">
        <v>4762.362000000001</v>
      </c>
      <c r="P28" s="33"/>
      <c r="Q28" s="33">
        <v>6535.2080000000005</v>
      </c>
      <c r="R28" s="33"/>
      <c r="S28" s="33">
        <v>2932.0490000000004</v>
      </c>
      <c r="T28" s="33"/>
      <c r="U28" s="33">
        <v>0</v>
      </c>
      <c r="V28" s="33"/>
      <c r="W28" s="33">
        <v>0</v>
      </c>
      <c r="X28" s="33"/>
      <c r="Y28" s="33">
        <v>4706</v>
      </c>
      <c r="Z28" s="33"/>
      <c r="AA28" s="33">
        <v>37145.268000000004</v>
      </c>
    </row>
    <row r="29" spans="1:27" s="53" customFormat="1" ht="14.25" customHeight="1" x14ac:dyDescent="0.25">
      <c r="C29" s="54"/>
      <c r="D29" s="54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</row>
    <row r="30" spans="1:27" s="53" customFormat="1" ht="14.25" customHeight="1" x14ac:dyDescent="0.25">
      <c r="A30" s="58" t="s">
        <v>108</v>
      </c>
      <c r="B30" s="58"/>
      <c r="C30" s="54"/>
      <c r="D30" s="54"/>
      <c r="E30" s="33"/>
      <c r="F30" s="33"/>
      <c r="G30" s="88"/>
      <c r="H30" s="33"/>
      <c r="I30" s="88"/>
      <c r="J30" s="33"/>
      <c r="K30" s="88"/>
      <c r="L30" s="33"/>
      <c r="M30" s="88"/>
      <c r="N30" s="33"/>
      <c r="O30" s="88"/>
      <c r="P30" s="33"/>
      <c r="Q30" s="88"/>
      <c r="R30" s="33"/>
      <c r="S30" s="88"/>
      <c r="T30" s="33"/>
      <c r="U30" s="33"/>
      <c r="V30" s="33"/>
      <c r="W30" s="33"/>
      <c r="X30" s="33"/>
      <c r="Y30" s="88"/>
      <c r="Z30" s="33"/>
      <c r="AA30" s="33"/>
    </row>
    <row r="31" spans="1:27" s="53" customFormat="1" ht="14.25" customHeight="1" x14ac:dyDescent="0.3">
      <c r="A31" s="53" t="s">
        <v>1</v>
      </c>
      <c r="C31" s="38"/>
      <c r="D31" s="38"/>
      <c r="E31" s="33"/>
      <c r="F31" s="33"/>
      <c r="G31" s="33">
        <v>347188.98000000004</v>
      </c>
      <c r="H31" s="33"/>
      <c r="I31" s="33">
        <v>739701.95000000007</v>
      </c>
      <c r="J31" s="33"/>
      <c r="K31" s="33">
        <v>943725.63000000024</v>
      </c>
      <c r="L31" s="33"/>
      <c r="M31" s="33">
        <v>941141.02</v>
      </c>
      <c r="N31" s="33"/>
      <c r="O31" s="33">
        <v>1124903.8900000001</v>
      </c>
      <c r="P31" s="33"/>
      <c r="Q31" s="33">
        <v>1260718.2999999998</v>
      </c>
      <c r="R31" s="33"/>
      <c r="S31" s="33">
        <v>792767.05999999994</v>
      </c>
      <c r="T31" s="33"/>
      <c r="U31" s="33">
        <v>0</v>
      </c>
      <c r="V31" s="33"/>
      <c r="W31" s="33">
        <v>0</v>
      </c>
      <c r="X31" s="33"/>
      <c r="Y31" s="33">
        <v>722940.93</v>
      </c>
      <c r="Z31" s="33"/>
      <c r="AA31" s="33">
        <v>6873087.7599999998</v>
      </c>
    </row>
    <row r="32" spans="1:27" s="53" customFormat="1" ht="14.25" customHeight="1" x14ac:dyDescent="0.25">
      <c r="A32" s="53" t="s">
        <v>2</v>
      </c>
      <c r="C32" s="54"/>
      <c r="D32" s="54"/>
      <c r="E32" s="33"/>
      <c r="F32" s="33"/>
      <c r="G32" s="33">
        <v>308479.87</v>
      </c>
      <c r="H32" s="33"/>
      <c r="I32" s="33">
        <v>680150.51</v>
      </c>
      <c r="J32" s="33"/>
      <c r="K32" s="33">
        <v>845831.3</v>
      </c>
      <c r="L32" s="33"/>
      <c r="M32" s="33">
        <v>846523.39999999991</v>
      </c>
      <c r="N32" s="33"/>
      <c r="O32" s="33">
        <v>1022953.18</v>
      </c>
      <c r="P32" s="33"/>
      <c r="Q32" s="33">
        <v>1135538.71</v>
      </c>
      <c r="R32" s="33"/>
      <c r="S32" s="33">
        <v>721327.38</v>
      </c>
      <c r="T32" s="33"/>
      <c r="U32" s="33">
        <v>0</v>
      </c>
      <c r="V32" s="33"/>
      <c r="W32" s="33">
        <v>0</v>
      </c>
      <c r="X32" s="33"/>
      <c r="Y32" s="33">
        <v>663114</v>
      </c>
      <c r="Z32" s="33"/>
      <c r="AA32" s="33">
        <v>6223918.3500000006</v>
      </c>
    </row>
    <row r="33" spans="1:27" s="53" customFormat="1" ht="14.25" customHeight="1" x14ac:dyDescent="0.25">
      <c r="A33" s="53" t="s">
        <v>99</v>
      </c>
      <c r="C33" s="54"/>
      <c r="D33" s="54"/>
      <c r="E33" s="33"/>
      <c r="F33" s="33"/>
      <c r="G33" s="33">
        <v>0</v>
      </c>
      <c r="H33" s="33"/>
      <c r="I33" s="33">
        <v>0</v>
      </c>
      <c r="J33" s="33"/>
      <c r="K33" s="33">
        <v>0</v>
      </c>
      <c r="L33" s="33"/>
      <c r="M33" s="33">
        <v>0</v>
      </c>
      <c r="N33" s="33"/>
      <c r="O33" s="33">
        <v>0</v>
      </c>
      <c r="P33" s="33"/>
      <c r="Q33" s="33">
        <v>0</v>
      </c>
      <c r="R33" s="33"/>
      <c r="S33" s="33">
        <v>0</v>
      </c>
      <c r="T33" s="33"/>
      <c r="U33" s="33">
        <v>0</v>
      </c>
      <c r="V33" s="33"/>
      <c r="W33" s="33">
        <v>0</v>
      </c>
      <c r="X33" s="33"/>
      <c r="Y33" s="33">
        <v>0</v>
      </c>
      <c r="Z33" s="33"/>
      <c r="AA33" s="33">
        <v>0</v>
      </c>
    </row>
    <row r="34" spans="1:27" s="53" customFormat="1" ht="14.25" customHeight="1" x14ac:dyDescent="0.25">
      <c r="A34" s="53" t="s">
        <v>31</v>
      </c>
      <c r="C34" s="54"/>
      <c r="D34" s="54"/>
      <c r="E34" s="33"/>
      <c r="F34" s="33"/>
      <c r="G34" s="33">
        <v>38709.11</v>
      </c>
      <c r="H34" s="33"/>
      <c r="I34" s="33">
        <v>59551.44</v>
      </c>
      <c r="J34" s="33"/>
      <c r="K34" s="33">
        <v>97894.33</v>
      </c>
      <c r="L34" s="33"/>
      <c r="M34" s="33">
        <v>94617.62</v>
      </c>
      <c r="N34" s="33"/>
      <c r="O34" s="33">
        <v>101950.71</v>
      </c>
      <c r="P34" s="33"/>
      <c r="Q34" s="33">
        <v>125179.59000000003</v>
      </c>
      <c r="R34" s="33"/>
      <c r="S34" s="33">
        <v>71439.679999999993</v>
      </c>
      <c r="T34" s="33"/>
      <c r="U34" s="33">
        <v>0</v>
      </c>
      <c r="V34" s="33"/>
      <c r="W34" s="33">
        <v>0</v>
      </c>
      <c r="X34" s="33"/>
      <c r="Y34" s="33">
        <v>59826.929999999993</v>
      </c>
      <c r="Z34" s="33"/>
      <c r="AA34" s="33">
        <v>649169.40999999992</v>
      </c>
    </row>
    <row r="35" spans="1:27" s="53" customFormat="1" ht="14.25" customHeight="1" x14ac:dyDescent="0.25">
      <c r="A35" s="53" t="s">
        <v>98</v>
      </c>
      <c r="C35" s="54"/>
      <c r="D35" s="54"/>
      <c r="E35" s="33"/>
      <c r="F35" s="33"/>
      <c r="G35" s="33">
        <v>16257.8262</v>
      </c>
      <c r="H35" s="33"/>
      <c r="I35" s="33">
        <v>25011.604799999997</v>
      </c>
      <c r="J35" s="33"/>
      <c r="K35" s="33">
        <v>41115.618600000002</v>
      </c>
      <c r="L35" s="33"/>
      <c r="M35" s="33">
        <v>39739.400399999999</v>
      </c>
      <c r="N35" s="33"/>
      <c r="O35" s="33">
        <v>42819.298199999997</v>
      </c>
      <c r="P35" s="33"/>
      <c r="Q35" s="33">
        <v>52575.42779999999</v>
      </c>
      <c r="R35" s="33"/>
      <c r="S35" s="33">
        <v>30004.6656</v>
      </c>
      <c r="T35" s="33"/>
      <c r="U35" s="33">
        <v>0</v>
      </c>
      <c r="V35" s="33"/>
      <c r="W35" s="33">
        <v>0</v>
      </c>
      <c r="X35" s="33"/>
      <c r="Y35" s="33">
        <v>25127.310600000001</v>
      </c>
      <c r="Z35" s="33"/>
      <c r="AA35" s="33">
        <v>272651.15220000001</v>
      </c>
    </row>
    <row r="36" spans="1:27" s="53" customFormat="1" ht="14.25" customHeight="1" x14ac:dyDescent="0.25">
      <c r="A36" s="53" t="s">
        <v>100</v>
      </c>
      <c r="C36" s="54"/>
      <c r="D36" s="54"/>
      <c r="E36" s="33"/>
      <c r="F36" s="33"/>
      <c r="G36" s="33">
        <v>3870.9110000000001</v>
      </c>
      <c r="H36" s="33"/>
      <c r="I36" s="33">
        <v>5955.1440000000002</v>
      </c>
      <c r="J36" s="33"/>
      <c r="K36" s="33">
        <v>9789.4330000000009</v>
      </c>
      <c r="L36" s="33"/>
      <c r="M36" s="33">
        <v>9461.7620000000006</v>
      </c>
      <c r="N36" s="33"/>
      <c r="O36" s="33">
        <v>10195.071</v>
      </c>
      <c r="P36" s="33"/>
      <c r="Q36" s="33">
        <v>12517.959000000003</v>
      </c>
      <c r="R36" s="33"/>
      <c r="S36" s="33">
        <v>7143.9679999999998</v>
      </c>
      <c r="T36" s="33"/>
      <c r="U36" s="33">
        <v>0</v>
      </c>
      <c r="V36" s="33"/>
      <c r="W36" s="33">
        <v>0</v>
      </c>
      <c r="X36" s="33"/>
      <c r="Y36" s="33">
        <v>5982.6930000000002</v>
      </c>
      <c r="Z36" s="33"/>
      <c r="AA36" s="33">
        <v>64916.940999999999</v>
      </c>
    </row>
    <row r="37" spans="1:27" s="53" customFormat="1" ht="14.25" customHeight="1" x14ac:dyDescent="0.25">
      <c r="A37" s="54"/>
      <c r="B37" s="54"/>
      <c r="C37" s="54"/>
      <c r="D37" s="54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</row>
    <row r="38" spans="1:27" s="53" customFormat="1" ht="14.25" customHeight="1" x14ac:dyDescent="0.25">
      <c r="A38" s="58" t="s">
        <v>110</v>
      </c>
      <c r="B38" s="58"/>
      <c r="C38" s="54"/>
      <c r="D38" s="54"/>
      <c r="E38" s="33"/>
      <c r="F38" s="33"/>
      <c r="G38" s="88"/>
      <c r="H38" s="33"/>
      <c r="I38" s="88"/>
      <c r="J38" s="33"/>
      <c r="K38" s="88"/>
      <c r="L38" s="33"/>
      <c r="M38" s="88"/>
      <c r="N38" s="33"/>
      <c r="O38" s="88"/>
      <c r="P38" s="33"/>
      <c r="Q38" s="88"/>
      <c r="R38" s="33"/>
      <c r="S38" s="88"/>
      <c r="T38" s="33"/>
      <c r="U38" s="33"/>
      <c r="V38" s="33"/>
      <c r="W38" s="33"/>
      <c r="X38" s="33"/>
      <c r="Y38" s="88"/>
      <c r="Z38" s="33"/>
      <c r="AA38" s="33"/>
    </row>
    <row r="39" spans="1:27" s="53" customFormat="1" ht="14.25" customHeight="1" x14ac:dyDescent="0.25">
      <c r="A39" s="53" t="s">
        <v>1</v>
      </c>
      <c r="C39" s="54"/>
      <c r="D39" s="54"/>
      <c r="E39" s="33"/>
      <c r="F39" s="33"/>
      <c r="G39" s="33">
        <v>666980.45000000007</v>
      </c>
      <c r="H39" s="33"/>
      <c r="I39" s="33">
        <v>733274.91</v>
      </c>
      <c r="J39" s="33"/>
      <c r="K39" s="33">
        <v>607616.93000000005</v>
      </c>
      <c r="L39" s="33"/>
      <c r="M39" s="33">
        <v>522821.52000000008</v>
      </c>
      <c r="N39" s="33"/>
      <c r="O39" s="33">
        <v>594621.35</v>
      </c>
      <c r="P39" s="33"/>
      <c r="Q39" s="33">
        <v>661214.82000000007</v>
      </c>
      <c r="R39" s="33"/>
      <c r="S39" s="33">
        <v>374276.26999999996</v>
      </c>
      <c r="T39" s="33"/>
      <c r="U39" s="33">
        <v>0</v>
      </c>
      <c r="V39" s="33"/>
      <c r="W39" s="33">
        <v>0</v>
      </c>
      <c r="X39" s="33"/>
      <c r="Y39" s="33">
        <v>527776.89</v>
      </c>
      <c r="Z39" s="33"/>
      <c r="AA39" s="33">
        <v>4688583.1400000006</v>
      </c>
    </row>
    <row r="40" spans="1:27" s="53" customFormat="1" ht="14.25" customHeight="1" x14ac:dyDescent="0.25">
      <c r="A40" s="53" t="s">
        <v>2</v>
      </c>
      <c r="C40" s="54"/>
      <c r="D40" s="54"/>
      <c r="E40" s="33"/>
      <c r="F40" s="33"/>
      <c r="G40" s="33">
        <v>618434.73</v>
      </c>
      <c r="H40" s="33"/>
      <c r="I40" s="33">
        <v>663543.40999999992</v>
      </c>
      <c r="J40" s="33"/>
      <c r="K40" s="33">
        <v>549937.84000000008</v>
      </c>
      <c r="L40" s="33"/>
      <c r="M40" s="33">
        <v>472117.83</v>
      </c>
      <c r="N40" s="33"/>
      <c r="O40" s="33">
        <v>540823.4</v>
      </c>
      <c r="P40" s="33"/>
      <c r="Q40" s="33">
        <v>597958.55000000005</v>
      </c>
      <c r="R40" s="33"/>
      <c r="S40" s="33">
        <v>348677.93</v>
      </c>
      <c r="T40" s="33"/>
      <c r="U40" s="33">
        <v>0</v>
      </c>
      <c r="V40" s="33"/>
      <c r="W40" s="33">
        <v>0</v>
      </c>
      <c r="X40" s="33"/>
      <c r="Y40" s="33">
        <v>482102.89</v>
      </c>
      <c r="Z40" s="33"/>
      <c r="AA40" s="33">
        <v>4273596.58</v>
      </c>
    </row>
    <row r="41" spans="1:27" s="53" customFormat="1" ht="14.25" customHeight="1" x14ac:dyDescent="0.25">
      <c r="A41" s="53" t="s">
        <v>99</v>
      </c>
      <c r="C41" s="54"/>
      <c r="D41" s="54"/>
      <c r="E41" s="33"/>
      <c r="F41" s="33"/>
      <c r="G41" s="33">
        <v>0</v>
      </c>
      <c r="H41" s="33"/>
      <c r="I41" s="33">
        <v>0</v>
      </c>
      <c r="J41" s="33"/>
      <c r="K41" s="33">
        <v>0</v>
      </c>
      <c r="L41" s="33"/>
      <c r="M41" s="33">
        <v>0</v>
      </c>
      <c r="N41" s="33"/>
      <c r="O41" s="33">
        <v>0</v>
      </c>
      <c r="P41" s="33"/>
      <c r="Q41" s="33">
        <v>0</v>
      </c>
      <c r="R41" s="33"/>
      <c r="S41" s="33">
        <v>0</v>
      </c>
      <c r="T41" s="33"/>
      <c r="U41" s="33">
        <v>0</v>
      </c>
      <c r="V41" s="33"/>
      <c r="W41" s="33">
        <v>0</v>
      </c>
      <c r="X41" s="33"/>
      <c r="Y41" s="33">
        <v>0</v>
      </c>
      <c r="Z41" s="33"/>
      <c r="AA41" s="33">
        <v>0</v>
      </c>
    </row>
    <row r="42" spans="1:27" s="53" customFormat="1" ht="14.25" customHeight="1" x14ac:dyDescent="0.25">
      <c r="A42" s="53" t="s">
        <v>31</v>
      </c>
      <c r="C42" s="54"/>
      <c r="D42" s="54"/>
      <c r="E42" s="33"/>
      <c r="F42" s="33"/>
      <c r="G42" s="33">
        <v>48545.72</v>
      </c>
      <c r="H42" s="33"/>
      <c r="I42" s="33">
        <v>69731.5</v>
      </c>
      <c r="J42" s="33"/>
      <c r="K42" s="33">
        <v>57679.09</v>
      </c>
      <c r="L42" s="33"/>
      <c r="M42" s="33">
        <v>50703.69</v>
      </c>
      <c r="N42" s="33"/>
      <c r="O42" s="33">
        <v>53797.95</v>
      </c>
      <c r="P42" s="33"/>
      <c r="Q42" s="33">
        <v>63256.270000000004</v>
      </c>
      <c r="R42" s="33"/>
      <c r="S42" s="33">
        <v>25598.339999999997</v>
      </c>
      <c r="T42" s="33"/>
      <c r="U42" s="33">
        <v>0</v>
      </c>
      <c r="V42" s="33"/>
      <c r="W42" s="33">
        <v>0</v>
      </c>
      <c r="X42" s="33"/>
      <c r="Y42" s="33">
        <v>45673.999999999985</v>
      </c>
      <c r="Z42" s="33"/>
      <c r="AA42" s="33">
        <v>414986.56000000006</v>
      </c>
    </row>
    <row r="43" spans="1:27" s="53" customFormat="1" ht="14.25" customHeight="1" x14ac:dyDescent="0.25">
      <c r="A43" s="53" t="s">
        <v>98</v>
      </c>
      <c r="C43" s="54"/>
      <c r="D43" s="54"/>
      <c r="E43" s="33"/>
      <c r="F43" s="33"/>
      <c r="G43" s="33">
        <v>20389.202399999995</v>
      </c>
      <c r="H43" s="33"/>
      <c r="I43" s="33">
        <v>29287.229999999996</v>
      </c>
      <c r="J43" s="33"/>
      <c r="K43" s="33">
        <v>24225.217800000002</v>
      </c>
      <c r="L43" s="33"/>
      <c r="M43" s="33">
        <v>21295.549800000001</v>
      </c>
      <c r="N43" s="33"/>
      <c r="O43" s="33">
        <v>22595.138999999996</v>
      </c>
      <c r="P43" s="33"/>
      <c r="Q43" s="33">
        <v>26567.633399999995</v>
      </c>
      <c r="R43" s="33"/>
      <c r="S43" s="33">
        <v>10751.302799999999</v>
      </c>
      <c r="T43" s="33"/>
      <c r="U43" s="33">
        <v>0</v>
      </c>
      <c r="V43" s="33"/>
      <c r="W43" s="33">
        <v>0</v>
      </c>
      <c r="X43" s="33"/>
      <c r="Y43" s="33">
        <v>19183.079999999998</v>
      </c>
      <c r="Z43" s="33"/>
      <c r="AA43" s="33">
        <v>174294.35519999996</v>
      </c>
    </row>
    <row r="44" spans="1:27" s="53" customFormat="1" ht="14.25" customHeight="1" x14ac:dyDescent="0.25">
      <c r="A44" s="53" t="s">
        <v>100</v>
      </c>
      <c r="C44" s="54"/>
      <c r="D44" s="54"/>
      <c r="E44" s="33"/>
      <c r="F44" s="33"/>
      <c r="G44" s="33">
        <v>4854.5720000000001</v>
      </c>
      <c r="H44" s="33"/>
      <c r="I44" s="33">
        <v>6973.1500000000005</v>
      </c>
      <c r="J44" s="33"/>
      <c r="K44" s="33">
        <v>5767.9090000000006</v>
      </c>
      <c r="L44" s="33"/>
      <c r="M44" s="33">
        <v>5070.3690000000006</v>
      </c>
      <c r="N44" s="33"/>
      <c r="O44" s="33">
        <v>5379.7950000000001</v>
      </c>
      <c r="P44" s="33"/>
      <c r="Q44" s="33">
        <v>6325.6270000000004</v>
      </c>
      <c r="R44" s="33"/>
      <c r="S44" s="33">
        <v>2559.8340000000003</v>
      </c>
      <c r="T44" s="33"/>
      <c r="U44" s="33">
        <v>0</v>
      </c>
      <c r="V44" s="33"/>
      <c r="W44" s="33">
        <v>0</v>
      </c>
      <c r="X44" s="33"/>
      <c r="Y44" s="33">
        <v>4567.4000000000005</v>
      </c>
      <c r="Z44" s="33"/>
      <c r="AA44" s="33">
        <v>41498.656000000003</v>
      </c>
    </row>
    <row r="45" spans="1:27" s="53" customFormat="1" ht="14.25" customHeight="1" x14ac:dyDescent="0.25">
      <c r="C45" s="54"/>
      <c r="D45" s="54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</row>
    <row r="46" spans="1:27" s="53" customFormat="1" ht="14.25" customHeight="1" x14ac:dyDescent="0.25">
      <c r="A46" s="58" t="s">
        <v>112</v>
      </c>
      <c r="B46" s="58"/>
      <c r="C46" s="54"/>
      <c r="D46" s="54"/>
      <c r="E46" s="33"/>
      <c r="F46" s="33"/>
      <c r="G46" s="88"/>
      <c r="H46" s="33"/>
      <c r="I46" s="88"/>
      <c r="J46" s="33"/>
      <c r="K46" s="88"/>
      <c r="L46" s="33"/>
      <c r="M46" s="88"/>
      <c r="N46" s="33"/>
      <c r="O46" s="88"/>
      <c r="P46" s="33"/>
      <c r="Q46" s="88"/>
      <c r="R46" s="33"/>
      <c r="S46" s="88"/>
      <c r="T46" s="33"/>
      <c r="U46" s="33"/>
      <c r="V46" s="33"/>
      <c r="W46" s="33"/>
      <c r="X46" s="33"/>
      <c r="Y46" s="88"/>
      <c r="Z46" s="33"/>
      <c r="AA46" s="33"/>
    </row>
    <row r="47" spans="1:27" s="53" customFormat="1" ht="14.25" customHeight="1" x14ac:dyDescent="0.25">
      <c r="A47" s="53" t="s">
        <v>1</v>
      </c>
      <c r="C47" s="54"/>
      <c r="D47" s="54"/>
      <c r="E47" s="33"/>
      <c r="F47" s="33"/>
      <c r="G47" s="33">
        <v>89362.29</v>
      </c>
      <c r="H47" s="33"/>
      <c r="I47" s="33">
        <v>276179.64</v>
      </c>
      <c r="J47" s="33"/>
      <c r="K47" s="33">
        <v>213042.75999999998</v>
      </c>
      <c r="L47" s="33"/>
      <c r="M47" s="33">
        <v>292169.62999999995</v>
      </c>
      <c r="N47" s="33"/>
      <c r="O47" s="33">
        <v>247904.52999999997</v>
      </c>
      <c r="P47" s="33"/>
      <c r="Q47" s="33">
        <v>213220.97999999998</v>
      </c>
      <c r="R47" s="33"/>
      <c r="S47" s="33">
        <v>247052.11999999997</v>
      </c>
      <c r="T47" s="33"/>
      <c r="U47" s="33">
        <v>0</v>
      </c>
      <c r="V47" s="33"/>
      <c r="W47" s="33">
        <v>0</v>
      </c>
      <c r="X47" s="33"/>
      <c r="Y47" s="33">
        <v>347367.11000000004</v>
      </c>
      <c r="Z47" s="33"/>
      <c r="AA47" s="33">
        <v>1926299.0599999998</v>
      </c>
    </row>
    <row r="48" spans="1:27" s="53" customFormat="1" ht="14.25" customHeight="1" x14ac:dyDescent="0.25">
      <c r="A48" s="53" t="s">
        <v>2</v>
      </c>
      <c r="C48" s="54"/>
      <c r="D48" s="54"/>
      <c r="E48" s="33"/>
      <c r="F48" s="33"/>
      <c r="G48" s="33">
        <v>78480.89</v>
      </c>
      <c r="H48" s="33"/>
      <c r="I48" s="33">
        <v>248516.00999999995</v>
      </c>
      <c r="J48" s="33"/>
      <c r="K48" s="33">
        <v>212642.41</v>
      </c>
      <c r="L48" s="33"/>
      <c r="M48" s="33">
        <v>260770.16</v>
      </c>
      <c r="N48" s="33"/>
      <c r="O48" s="33">
        <v>220583.96999999997</v>
      </c>
      <c r="P48" s="33"/>
      <c r="Q48" s="33">
        <v>194302.78</v>
      </c>
      <c r="R48" s="33"/>
      <c r="S48" s="33">
        <v>238939.97000000003</v>
      </c>
      <c r="T48" s="33"/>
      <c r="U48" s="33">
        <v>0</v>
      </c>
      <c r="V48" s="33"/>
      <c r="W48" s="33">
        <v>0</v>
      </c>
      <c r="X48" s="33"/>
      <c r="Y48" s="33">
        <v>326545.91000000003</v>
      </c>
      <c r="Z48" s="33"/>
      <c r="AA48" s="33">
        <v>1780782.1</v>
      </c>
    </row>
    <row r="49" spans="1:27" s="53" customFormat="1" ht="14.25" customHeight="1" x14ac:dyDescent="0.25">
      <c r="A49" s="53" t="s">
        <v>99</v>
      </c>
      <c r="C49" s="54"/>
      <c r="D49" s="54"/>
      <c r="E49" s="33"/>
      <c r="F49" s="33"/>
      <c r="G49" s="33">
        <v>0</v>
      </c>
      <c r="H49" s="33"/>
      <c r="I49" s="33">
        <v>0</v>
      </c>
      <c r="J49" s="33"/>
      <c r="K49" s="33">
        <v>0</v>
      </c>
      <c r="L49" s="33"/>
      <c r="M49" s="33">
        <v>0</v>
      </c>
      <c r="N49" s="33"/>
      <c r="O49" s="33">
        <v>0</v>
      </c>
      <c r="P49" s="33"/>
      <c r="Q49" s="33">
        <v>0</v>
      </c>
      <c r="R49" s="33"/>
      <c r="S49" s="33">
        <v>0</v>
      </c>
      <c r="T49" s="33"/>
      <c r="U49" s="33">
        <v>0</v>
      </c>
      <c r="V49" s="33"/>
      <c r="W49" s="33">
        <v>0</v>
      </c>
      <c r="X49" s="33"/>
      <c r="Y49" s="33">
        <v>0</v>
      </c>
      <c r="Z49" s="33"/>
      <c r="AA49" s="33">
        <v>0</v>
      </c>
    </row>
    <row r="50" spans="1:27" s="53" customFormat="1" ht="14.25" customHeight="1" x14ac:dyDescent="0.25">
      <c r="A50" s="53" t="s">
        <v>31</v>
      </c>
      <c r="C50" s="54"/>
      <c r="D50" s="54"/>
      <c r="E50" s="33"/>
      <c r="F50" s="33"/>
      <c r="G50" s="33">
        <v>10881.4</v>
      </c>
      <c r="H50" s="33"/>
      <c r="I50" s="33">
        <v>27663.629999999997</v>
      </c>
      <c r="J50" s="33"/>
      <c r="K50" s="33">
        <v>400.35</v>
      </c>
      <c r="L50" s="33"/>
      <c r="M50" s="33">
        <v>31399.47</v>
      </c>
      <c r="N50" s="33"/>
      <c r="O50" s="33">
        <v>27320.559999999994</v>
      </c>
      <c r="P50" s="33"/>
      <c r="Q50" s="33">
        <v>18918.2</v>
      </c>
      <c r="R50" s="33"/>
      <c r="S50" s="33">
        <v>8112.1499999999978</v>
      </c>
      <c r="T50" s="33"/>
      <c r="U50" s="33">
        <v>0</v>
      </c>
      <c r="V50" s="33"/>
      <c r="W50" s="33">
        <v>0</v>
      </c>
      <c r="X50" s="33"/>
      <c r="Y50" s="33">
        <v>20821.2</v>
      </c>
      <c r="Z50" s="33"/>
      <c r="AA50" s="33">
        <v>145516.96</v>
      </c>
    </row>
    <row r="51" spans="1:27" s="53" customFormat="1" ht="14.25" customHeight="1" x14ac:dyDescent="0.25">
      <c r="A51" s="53" t="s">
        <v>98</v>
      </c>
      <c r="C51" s="54"/>
      <c r="D51" s="54"/>
      <c r="E51" s="33"/>
      <c r="F51" s="33"/>
      <c r="G51" s="33">
        <v>4570.1879999999992</v>
      </c>
      <c r="H51" s="33"/>
      <c r="I51" s="33">
        <v>11618.7246</v>
      </c>
      <c r="J51" s="33"/>
      <c r="K51" s="33">
        <v>168.14700000000011</v>
      </c>
      <c r="L51" s="33"/>
      <c r="M51" s="33">
        <v>13187.777400000001</v>
      </c>
      <c r="N51" s="33"/>
      <c r="O51" s="33">
        <v>11474.635199999997</v>
      </c>
      <c r="P51" s="33"/>
      <c r="Q51" s="33">
        <v>7945.6440000000002</v>
      </c>
      <c r="R51" s="33"/>
      <c r="S51" s="33">
        <v>3407.1029999999987</v>
      </c>
      <c r="T51" s="33"/>
      <c r="U51" s="33">
        <v>0</v>
      </c>
      <c r="V51" s="33"/>
      <c r="W51" s="33">
        <v>0</v>
      </c>
      <c r="X51" s="33"/>
      <c r="Y51" s="33">
        <v>8744.9040000000005</v>
      </c>
      <c r="Z51" s="33"/>
      <c r="AA51" s="33">
        <v>61117.123199999995</v>
      </c>
    </row>
    <row r="52" spans="1:27" s="53" customFormat="1" ht="14.25" customHeight="1" x14ac:dyDescent="0.25">
      <c r="A52" s="53" t="s">
        <v>100</v>
      </c>
      <c r="C52" s="54"/>
      <c r="D52" s="54"/>
      <c r="E52" s="33"/>
      <c r="F52" s="33"/>
      <c r="G52" s="33">
        <v>1088.1399999999999</v>
      </c>
      <c r="H52" s="33"/>
      <c r="I52" s="33">
        <v>2766.3630000000007</v>
      </c>
      <c r="J52" s="33"/>
      <c r="K52" s="33">
        <v>40.034999999999926</v>
      </c>
      <c r="L52" s="33"/>
      <c r="M52" s="33">
        <v>3139.947000000001</v>
      </c>
      <c r="N52" s="33"/>
      <c r="O52" s="33">
        <v>2732.0560000000005</v>
      </c>
      <c r="P52" s="33"/>
      <c r="Q52" s="33">
        <v>1891.8200000000002</v>
      </c>
      <c r="R52" s="33"/>
      <c r="S52" s="33">
        <v>811.21500000000003</v>
      </c>
      <c r="T52" s="33"/>
      <c r="U52" s="33">
        <v>0</v>
      </c>
      <c r="V52" s="33"/>
      <c r="W52" s="33">
        <v>0</v>
      </c>
      <c r="X52" s="33"/>
      <c r="Y52" s="33">
        <v>2082.12</v>
      </c>
      <c r="Z52" s="33"/>
      <c r="AA52" s="33">
        <v>14551.696</v>
      </c>
    </row>
    <row r="53" spans="1:27" s="53" customFormat="1" ht="14.25" customHeight="1" x14ac:dyDescent="0.25">
      <c r="C53" s="54"/>
      <c r="D53" s="54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</row>
    <row r="54" spans="1:27" s="53" customFormat="1" ht="14.25" customHeight="1" x14ac:dyDescent="0.25">
      <c r="A54" s="58" t="s">
        <v>111</v>
      </c>
      <c r="B54" s="58"/>
      <c r="C54" s="54"/>
      <c r="D54" s="54"/>
      <c r="E54" s="33"/>
      <c r="F54" s="33"/>
      <c r="G54" s="88"/>
      <c r="H54" s="33"/>
      <c r="I54" s="88"/>
      <c r="J54" s="33"/>
      <c r="K54" s="88"/>
      <c r="L54" s="33"/>
      <c r="M54" s="88"/>
      <c r="N54" s="33"/>
      <c r="O54" s="88"/>
      <c r="P54" s="33"/>
      <c r="Q54" s="88"/>
      <c r="R54" s="33"/>
      <c r="S54" s="88"/>
      <c r="T54" s="33"/>
      <c r="U54" s="33"/>
      <c r="V54" s="33"/>
      <c r="W54" s="33"/>
      <c r="X54" s="33"/>
      <c r="Y54" s="88"/>
      <c r="Z54" s="33"/>
      <c r="AA54" s="33"/>
    </row>
    <row r="55" spans="1:27" s="53" customFormat="1" ht="14.25" customHeight="1" x14ac:dyDescent="0.25">
      <c r="A55" s="53" t="s">
        <v>1</v>
      </c>
      <c r="C55" s="54"/>
      <c r="D55" s="54"/>
      <c r="E55" s="33"/>
      <c r="F55" s="33"/>
      <c r="G55" s="33">
        <v>61356.75</v>
      </c>
      <c r="H55" s="33"/>
      <c r="I55" s="33">
        <v>645241.35000000009</v>
      </c>
      <c r="J55" s="33"/>
      <c r="K55" s="33">
        <v>788906.79</v>
      </c>
      <c r="L55" s="33"/>
      <c r="M55" s="33">
        <v>1003861.5</v>
      </c>
      <c r="N55" s="33"/>
      <c r="O55" s="33">
        <v>996439.7699999999</v>
      </c>
      <c r="P55" s="33"/>
      <c r="Q55" s="33">
        <v>1144684.0699999998</v>
      </c>
      <c r="R55" s="33"/>
      <c r="S55" s="33">
        <v>835399.03999999992</v>
      </c>
      <c r="T55" s="33"/>
      <c r="U55" s="33">
        <v>0</v>
      </c>
      <c r="V55" s="33"/>
      <c r="W55" s="33">
        <v>0</v>
      </c>
      <c r="X55" s="33"/>
      <c r="Y55" s="33">
        <v>1369642.61</v>
      </c>
      <c r="Z55" s="33"/>
      <c r="AA55" s="33">
        <v>6845531.8800000008</v>
      </c>
    </row>
    <row r="56" spans="1:27" s="53" customFormat="1" ht="14.25" customHeight="1" x14ac:dyDescent="0.25">
      <c r="A56" s="53" t="s">
        <v>2</v>
      </c>
      <c r="C56" s="54"/>
      <c r="D56" s="54"/>
      <c r="E56" s="33"/>
      <c r="F56" s="33"/>
      <c r="G56" s="33">
        <v>54938.429999999993</v>
      </c>
      <c r="H56" s="33"/>
      <c r="I56" s="33">
        <v>573773.6100000001</v>
      </c>
      <c r="J56" s="33"/>
      <c r="K56" s="33">
        <v>705733.09000000008</v>
      </c>
      <c r="L56" s="33"/>
      <c r="M56" s="33">
        <v>910189.93</v>
      </c>
      <c r="N56" s="33"/>
      <c r="O56" s="33">
        <v>902280.94</v>
      </c>
      <c r="P56" s="33"/>
      <c r="Q56" s="33">
        <v>1046076.9000000001</v>
      </c>
      <c r="R56" s="33"/>
      <c r="S56" s="33">
        <v>763584.85</v>
      </c>
      <c r="T56" s="33"/>
      <c r="U56" s="33">
        <v>0</v>
      </c>
      <c r="V56" s="33"/>
      <c r="W56" s="33">
        <v>0</v>
      </c>
      <c r="X56" s="33"/>
      <c r="Y56" s="33">
        <v>1256172.58</v>
      </c>
      <c r="Z56" s="33"/>
      <c r="AA56" s="33">
        <v>6212750.3300000001</v>
      </c>
    </row>
    <row r="57" spans="1:27" s="53" customFormat="1" ht="14.25" customHeight="1" x14ac:dyDescent="0.25">
      <c r="A57" s="53" t="s">
        <v>99</v>
      </c>
      <c r="C57" s="54"/>
      <c r="D57" s="54"/>
      <c r="E57" s="33"/>
      <c r="F57" s="33"/>
      <c r="G57" s="33">
        <v>0</v>
      </c>
      <c r="H57" s="33"/>
      <c r="I57" s="33">
        <v>0</v>
      </c>
      <c r="J57" s="33"/>
      <c r="K57" s="33">
        <v>0</v>
      </c>
      <c r="L57" s="33"/>
      <c r="M57" s="33">
        <v>0</v>
      </c>
      <c r="N57" s="33"/>
      <c r="O57" s="33">
        <v>0</v>
      </c>
      <c r="P57" s="33"/>
      <c r="Q57" s="33">
        <v>0</v>
      </c>
      <c r="R57" s="33"/>
      <c r="S57" s="33">
        <v>0</v>
      </c>
      <c r="T57" s="33"/>
      <c r="U57" s="33">
        <v>0</v>
      </c>
      <c r="V57" s="33"/>
      <c r="W57" s="33">
        <v>0</v>
      </c>
      <c r="X57" s="33"/>
      <c r="Y57" s="33">
        <v>0</v>
      </c>
      <c r="Z57" s="33"/>
      <c r="AA57" s="33">
        <v>0</v>
      </c>
    </row>
    <row r="58" spans="1:27" s="53" customFormat="1" ht="14.25" customHeight="1" x14ac:dyDescent="0.25">
      <c r="A58" s="53" t="s">
        <v>31</v>
      </c>
      <c r="C58" s="54"/>
      <c r="D58" s="54"/>
      <c r="E58" s="33"/>
      <c r="F58" s="33"/>
      <c r="G58" s="33">
        <v>6418.32</v>
      </c>
      <c r="H58" s="33"/>
      <c r="I58" s="33">
        <v>71467.740000000005</v>
      </c>
      <c r="J58" s="33"/>
      <c r="K58" s="33">
        <v>83173.7</v>
      </c>
      <c r="L58" s="33"/>
      <c r="M58" s="33">
        <v>93671.569999999992</v>
      </c>
      <c r="N58" s="33"/>
      <c r="O58" s="33">
        <v>94158.83</v>
      </c>
      <c r="P58" s="33"/>
      <c r="Q58" s="33">
        <v>98607.17</v>
      </c>
      <c r="R58" s="33"/>
      <c r="S58" s="33">
        <v>71814.189999999988</v>
      </c>
      <c r="T58" s="33"/>
      <c r="U58" s="33">
        <v>0</v>
      </c>
      <c r="V58" s="33"/>
      <c r="W58" s="33">
        <v>0</v>
      </c>
      <c r="X58" s="33"/>
      <c r="Y58" s="33">
        <v>113470.03</v>
      </c>
      <c r="Z58" s="33"/>
      <c r="AA58" s="33">
        <v>632781.55000000005</v>
      </c>
    </row>
    <row r="59" spans="1:27" s="53" customFormat="1" ht="14.25" customHeight="1" x14ac:dyDescent="0.25">
      <c r="A59" s="53" t="s">
        <v>98</v>
      </c>
      <c r="C59" s="54"/>
      <c r="D59" s="54"/>
      <c r="E59" s="33"/>
      <c r="F59" s="33"/>
      <c r="G59" s="33">
        <v>2695.6943999999999</v>
      </c>
      <c r="H59" s="33"/>
      <c r="I59" s="33">
        <v>30016.450799999999</v>
      </c>
      <c r="J59" s="33"/>
      <c r="K59" s="33">
        <v>34932.954000000005</v>
      </c>
      <c r="L59" s="33"/>
      <c r="M59" s="33">
        <v>39342.059399999998</v>
      </c>
      <c r="N59" s="33"/>
      <c r="O59" s="33">
        <v>39546.708599999991</v>
      </c>
      <c r="P59" s="33"/>
      <c r="Q59" s="33">
        <v>41415.011400000003</v>
      </c>
      <c r="R59" s="33"/>
      <c r="S59" s="33">
        <v>30161.959799999997</v>
      </c>
      <c r="T59" s="33"/>
      <c r="U59" s="33">
        <v>0</v>
      </c>
      <c r="V59" s="33"/>
      <c r="W59" s="33">
        <v>0</v>
      </c>
      <c r="X59" s="33"/>
      <c r="Y59" s="33">
        <v>47657.412599999996</v>
      </c>
      <c r="Z59" s="33"/>
      <c r="AA59" s="33">
        <v>265768.25099999999</v>
      </c>
    </row>
    <row r="60" spans="1:27" s="53" customFormat="1" ht="15" customHeight="1" x14ac:dyDescent="0.25">
      <c r="A60" s="53" t="s">
        <v>100</v>
      </c>
      <c r="C60" s="54"/>
      <c r="D60" s="54"/>
      <c r="E60" s="33"/>
      <c r="F60" s="33"/>
      <c r="G60" s="33">
        <v>641.83199999999999</v>
      </c>
      <c r="H60" s="33"/>
      <c r="I60" s="33">
        <v>7146.7740000000013</v>
      </c>
      <c r="J60" s="33"/>
      <c r="K60" s="33">
        <v>8317.369999999999</v>
      </c>
      <c r="L60" s="33"/>
      <c r="M60" s="33">
        <v>9367.1569999999992</v>
      </c>
      <c r="N60" s="33"/>
      <c r="O60" s="33">
        <v>9415.8829999999998</v>
      </c>
      <c r="P60" s="33"/>
      <c r="Q60" s="33">
        <v>9860.7170000000006</v>
      </c>
      <c r="R60" s="33"/>
      <c r="S60" s="33">
        <v>7181.4190000000008</v>
      </c>
      <c r="T60" s="33"/>
      <c r="U60" s="33">
        <v>0</v>
      </c>
      <c r="V60" s="33"/>
      <c r="W60" s="33">
        <v>0</v>
      </c>
      <c r="X60" s="33"/>
      <c r="Y60" s="33">
        <v>11347.003000000001</v>
      </c>
      <c r="Z60" s="33"/>
      <c r="AA60" s="33">
        <v>63278.155000000013</v>
      </c>
    </row>
    <row r="61" spans="1:27" s="53" customFormat="1" ht="14.25" customHeight="1" x14ac:dyDescent="0.25">
      <c r="C61" s="54"/>
      <c r="D61" s="54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</row>
    <row r="62" spans="1:27" s="53" customFormat="1" ht="14.25" customHeight="1" x14ac:dyDescent="0.25">
      <c r="A62" s="58" t="s">
        <v>113</v>
      </c>
      <c r="B62" s="58"/>
      <c r="C62" s="54"/>
      <c r="D62" s="54"/>
      <c r="E62" s="33"/>
      <c r="F62" s="33"/>
      <c r="G62" s="33"/>
      <c r="H62" s="33"/>
      <c r="I62" s="88"/>
      <c r="J62" s="33"/>
      <c r="K62" s="88"/>
      <c r="L62" s="33"/>
      <c r="M62" s="88"/>
      <c r="N62" s="33"/>
      <c r="O62" s="88"/>
      <c r="P62" s="33"/>
      <c r="Q62" s="88"/>
      <c r="R62" s="33"/>
      <c r="S62" s="88"/>
      <c r="T62" s="33"/>
      <c r="U62" s="33"/>
      <c r="V62" s="33"/>
      <c r="W62" s="33"/>
      <c r="X62" s="33"/>
      <c r="Y62" s="88"/>
      <c r="Z62" s="33"/>
      <c r="AA62" s="33"/>
    </row>
    <row r="63" spans="1:27" s="53" customFormat="1" ht="14.25" customHeight="1" x14ac:dyDescent="0.25">
      <c r="A63" s="53" t="s">
        <v>1</v>
      </c>
      <c r="C63" s="54"/>
      <c r="D63" s="54"/>
      <c r="E63" s="33"/>
      <c r="F63" s="33"/>
      <c r="G63" s="33"/>
      <c r="H63" s="33"/>
      <c r="I63" s="33">
        <v>409999.58999999997</v>
      </c>
      <c r="J63" s="33"/>
      <c r="K63" s="33">
        <v>818126.84000000008</v>
      </c>
      <c r="L63" s="33"/>
      <c r="M63" s="33">
        <v>721373.2699999999</v>
      </c>
      <c r="N63" s="33"/>
      <c r="O63" s="33">
        <v>794254.89</v>
      </c>
      <c r="P63" s="33"/>
      <c r="Q63" s="33">
        <v>1076016.53</v>
      </c>
      <c r="R63" s="33"/>
      <c r="S63" s="33">
        <v>655364.61999999988</v>
      </c>
      <c r="T63" s="33"/>
      <c r="U63" s="33">
        <v>0</v>
      </c>
      <c r="V63" s="33"/>
      <c r="W63" s="33">
        <v>0</v>
      </c>
      <c r="X63" s="33"/>
      <c r="Y63" s="33">
        <v>748877.80999999994</v>
      </c>
      <c r="Z63" s="33"/>
      <c r="AA63" s="33">
        <v>5224013.55</v>
      </c>
    </row>
    <row r="64" spans="1:27" s="53" customFormat="1" ht="14.25" customHeight="1" x14ac:dyDescent="0.25">
      <c r="A64" s="53" t="s">
        <v>2</v>
      </c>
      <c r="C64" s="54"/>
      <c r="D64" s="54"/>
      <c r="E64" s="33"/>
      <c r="F64" s="33"/>
      <c r="G64" s="33"/>
      <c r="H64" s="33"/>
      <c r="I64" s="33">
        <v>378865.04</v>
      </c>
      <c r="J64" s="33"/>
      <c r="K64" s="33">
        <v>751444.73</v>
      </c>
      <c r="L64" s="33"/>
      <c r="M64" s="33">
        <v>654345.21000000008</v>
      </c>
      <c r="N64" s="33"/>
      <c r="O64" s="33">
        <v>729420.3600000001</v>
      </c>
      <c r="P64" s="33"/>
      <c r="Q64" s="33">
        <v>986897.6399999999</v>
      </c>
      <c r="R64" s="33"/>
      <c r="S64" s="33">
        <v>595354.5199999999</v>
      </c>
      <c r="T64" s="33"/>
      <c r="U64" s="33">
        <v>0</v>
      </c>
      <c r="V64" s="33"/>
      <c r="W64" s="33">
        <v>0</v>
      </c>
      <c r="X64" s="33"/>
      <c r="Y64" s="33">
        <v>679571.85</v>
      </c>
      <c r="Z64" s="33"/>
      <c r="AA64" s="33">
        <v>4775899.3499999996</v>
      </c>
    </row>
    <row r="65" spans="1:27" s="53" customFormat="1" ht="14.25" customHeight="1" x14ac:dyDescent="0.25">
      <c r="A65" s="53" t="s">
        <v>99</v>
      </c>
      <c r="C65" s="54"/>
      <c r="D65" s="54"/>
      <c r="E65" s="33"/>
      <c r="F65" s="33"/>
      <c r="G65" s="33"/>
      <c r="H65" s="33"/>
      <c r="I65" s="33">
        <v>0</v>
      </c>
      <c r="J65" s="33"/>
      <c r="K65" s="33">
        <v>0</v>
      </c>
      <c r="L65" s="33"/>
      <c r="M65" s="33">
        <v>0</v>
      </c>
      <c r="N65" s="33"/>
      <c r="O65" s="33">
        <v>0</v>
      </c>
      <c r="P65" s="33"/>
      <c r="Q65" s="33">
        <v>0</v>
      </c>
      <c r="R65" s="33"/>
      <c r="S65" s="33">
        <v>0</v>
      </c>
      <c r="T65" s="33"/>
      <c r="U65" s="33">
        <v>0</v>
      </c>
      <c r="V65" s="33"/>
      <c r="W65" s="33">
        <v>0</v>
      </c>
      <c r="X65" s="33"/>
      <c r="Y65" s="33">
        <v>0</v>
      </c>
      <c r="Z65" s="33"/>
      <c r="AA65" s="33">
        <v>0</v>
      </c>
    </row>
    <row r="66" spans="1:27" s="53" customFormat="1" ht="14.25" customHeight="1" x14ac:dyDescent="0.25">
      <c r="A66" s="53" t="s">
        <v>31</v>
      </c>
      <c r="C66" s="54"/>
      <c r="D66" s="54"/>
      <c r="E66" s="33"/>
      <c r="F66" s="33"/>
      <c r="G66" s="33"/>
      <c r="H66" s="33"/>
      <c r="I66" s="33">
        <v>31134.550000000003</v>
      </c>
      <c r="J66" s="33"/>
      <c r="K66" s="33">
        <v>66682.109999999986</v>
      </c>
      <c r="L66" s="33"/>
      <c r="M66" s="33">
        <v>67028.06</v>
      </c>
      <c r="N66" s="33"/>
      <c r="O66" s="33">
        <v>64834.53</v>
      </c>
      <c r="P66" s="33"/>
      <c r="Q66" s="33">
        <v>89118.89</v>
      </c>
      <c r="R66" s="33"/>
      <c r="S66" s="33">
        <v>60010.100000000006</v>
      </c>
      <c r="T66" s="33"/>
      <c r="U66" s="33">
        <v>0</v>
      </c>
      <c r="V66" s="33"/>
      <c r="W66" s="33">
        <v>0</v>
      </c>
      <c r="X66" s="33"/>
      <c r="Y66" s="33">
        <v>69305.960000000006</v>
      </c>
      <c r="Z66" s="33"/>
      <c r="AA66" s="33">
        <v>448114.2</v>
      </c>
    </row>
    <row r="67" spans="1:27" s="53" customFormat="1" ht="14.25" customHeight="1" x14ac:dyDescent="0.25">
      <c r="A67" s="53" t="s">
        <v>98</v>
      </c>
      <c r="C67" s="54"/>
      <c r="D67" s="54"/>
      <c r="E67" s="33"/>
      <c r="F67" s="33"/>
      <c r="G67" s="33"/>
      <c r="H67" s="33"/>
      <c r="I67" s="33">
        <v>13076.510999999999</v>
      </c>
      <c r="J67" s="33"/>
      <c r="K67" s="33">
        <v>28006.486199999999</v>
      </c>
      <c r="L67" s="33"/>
      <c r="M67" s="33">
        <v>28151.785199999998</v>
      </c>
      <c r="N67" s="33"/>
      <c r="O67" s="33">
        <v>27230.5026</v>
      </c>
      <c r="P67" s="33"/>
      <c r="Q67" s="33">
        <v>37429.933799999999</v>
      </c>
      <c r="R67" s="33"/>
      <c r="S67" s="33">
        <v>25204.241999999998</v>
      </c>
      <c r="T67" s="33"/>
      <c r="U67" s="33">
        <v>0</v>
      </c>
      <c r="V67" s="33"/>
      <c r="W67" s="33">
        <v>0</v>
      </c>
      <c r="X67" s="33"/>
      <c r="Y67" s="33">
        <v>29108.503199999999</v>
      </c>
      <c r="Z67" s="33"/>
      <c r="AA67" s="33">
        <v>188207.96400000001</v>
      </c>
    </row>
    <row r="68" spans="1:27" s="53" customFormat="1" ht="15.75" x14ac:dyDescent="0.25">
      <c r="A68" s="53" t="s">
        <v>100</v>
      </c>
      <c r="C68" s="54"/>
      <c r="D68" s="54"/>
      <c r="E68" s="33"/>
      <c r="F68" s="33"/>
      <c r="G68" s="33"/>
      <c r="H68" s="33"/>
      <c r="I68" s="33">
        <v>3113.4549999999999</v>
      </c>
      <c r="J68" s="33"/>
      <c r="K68" s="33">
        <v>6668.2110000000011</v>
      </c>
      <c r="L68" s="33"/>
      <c r="M68" s="33">
        <v>6702.8059999999996</v>
      </c>
      <c r="N68" s="33"/>
      <c r="O68" s="33">
        <v>6483.4529999999995</v>
      </c>
      <c r="P68" s="33"/>
      <c r="Q68" s="33">
        <v>8911.889000000001</v>
      </c>
      <c r="R68" s="33"/>
      <c r="S68" s="33">
        <v>6001.0099999999993</v>
      </c>
      <c r="T68" s="33"/>
      <c r="U68" s="33">
        <v>0</v>
      </c>
      <c r="V68" s="33"/>
      <c r="W68" s="33">
        <v>0</v>
      </c>
      <c r="X68" s="33"/>
      <c r="Y68" s="33">
        <v>6930.5960000000014</v>
      </c>
      <c r="Z68" s="33"/>
      <c r="AA68" s="33">
        <v>44811.420000000013</v>
      </c>
    </row>
    <row r="69" spans="1:27" s="53" customFormat="1" ht="13.5" x14ac:dyDescent="0.25">
      <c r="C69" s="54"/>
      <c r="D69" s="54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</row>
    <row r="70" spans="1:27" s="53" customFormat="1" ht="15.75" x14ac:dyDescent="0.25">
      <c r="A70" s="58" t="s">
        <v>117</v>
      </c>
      <c r="B70" s="58"/>
      <c r="C70" s="54"/>
      <c r="D70" s="54"/>
      <c r="E70" s="33"/>
      <c r="F70" s="33"/>
      <c r="G70" s="33"/>
      <c r="H70" s="33"/>
      <c r="I70" s="88"/>
      <c r="J70" s="33"/>
      <c r="K70" s="88"/>
      <c r="L70" s="33"/>
      <c r="M70" s="88"/>
      <c r="N70" s="33"/>
      <c r="O70" s="88"/>
      <c r="P70" s="33"/>
      <c r="Q70" s="88"/>
      <c r="R70" s="33"/>
      <c r="S70" s="88"/>
      <c r="T70" s="33"/>
      <c r="U70" s="33"/>
      <c r="V70" s="33"/>
      <c r="W70" s="33"/>
      <c r="X70" s="33"/>
      <c r="Y70" s="88"/>
      <c r="Z70" s="33"/>
      <c r="AA70" s="33"/>
    </row>
    <row r="71" spans="1:27" s="53" customFormat="1" ht="13.5" x14ac:dyDescent="0.25">
      <c r="A71" s="53" t="s">
        <v>1</v>
      </c>
      <c r="C71" s="54"/>
      <c r="D71" s="54"/>
      <c r="E71" s="33"/>
      <c r="F71" s="33"/>
      <c r="G71" s="33"/>
      <c r="H71" s="33"/>
      <c r="I71" s="33">
        <v>52825.08</v>
      </c>
      <c r="J71" s="33"/>
      <c r="K71" s="33">
        <v>394669.82000000007</v>
      </c>
      <c r="L71" s="33"/>
      <c r="M71" s="33">
        <v>154255.35</v>
      </c>
      <c r="N71" s="33"/>
      <c r="O71" s="33">
        <v>134646.32999999999</v>
      </c>
      <c r="P71" s="33"/>
      <c r="Q71" s="33">
        <v>153934.89000000001</v>
      </c>
      <c r="R71" s="33"/>
      <c r="S71" s="33">
        <v>105095.42</v>
      </c>
      <c r="T71" s="33"/>
      <c r="U71" s="33">
        <v>0</v>
      </c>
      <c r="V71" s="33"/>
      <c r="W71" s="33">
        <v>0</v>
      </c>
      <c r="X71" s="33"/>
      <c r="Y71" s="33">
        <v>130290.04</v>
      </c>
      <c r="Z71" s="33"/>
      <c r="AA71" s="33">
        <v>1125716.9300000002</v>
      </c>
    </row>
    <row r="72" spans="1:27" s="53" customFormat="1" ht="13.5" x14ac:dyDescent="0.25">
      <c r="A72" s="53" t="s">
        <v>2</v>
      </c>
      <c r="C72" s="54"/>
      <c r="D72" s="54"/>
      <c r="E72" s="33"/>
      <c r="F72" s="33"/>
      <c r="G72" s="33"/>
      <c r="H72" s="33"/>
      <c r="I72" s="33">
        <v>47606.820000000007</v>
      </c>
      <c r="J72" s="33"/>
      <c r="K72" s="33">
        <v>367502.64</v>
      </c>
      <c r="L72" s="33"/>
      <c r="M72" s="33">
        <v>138049.56</v>
      </c>
      <c r="N72" s="33"/>
      <c r="O72" s="33">
        <v>120602.57</v>
      </c>
      <c r="P72" s="33"/>
      <c r="Q72" s="33">
        <v>141921.85</v>
      </c>
      <c r="R72" s="33"/>
      <c r="S72" s="33">
        <v>92258.26</v>
      </c>
      <c r="T72" s="33"/>
      <c r="U72" s="33">
        <v>0</v>
      </c>
      <c r="V72" s="33"/>
      <c r="W72" s="33">
        <v>0</v>
      </c>
      <c r="X72" s="33"/>
      <c r="Y72" s="33">
        <v>117046.1</v>
      </c>
      <c r="Z72" s="33"/>
      <c r="AA72" s="33">
        <v>1024987.8</v>
      </c>
    </row>
    <row r="73" spans="1:27" s="53" customFormat="1" ht="15.75" x14ac:dyDescent="0.25">
      <c r="A73" s="53" t="s">
        <v>99</v>
      </c>
      <c r="C73" s="54"/>
      <c r="D73" s="54"/>
      <c r="E73" s="33"/>
      <c r="F73" s="33"/>
      <c r="G73" s="33"/>
      <c r="H73" s="33"/>
      <c r="I73" s="33">
        <v>0</v>
      </c>
      <c r="J73" s="33"/>
      <c r="K73" s="33">
        <v>0</v>
      </c>
      <c r="L73" s="33"/>
      <c r="M73" s="33">
        <v>0</v>
      </c>
      <c r="N73" s="33"/>
      <c r="O73" s="33">
        <v>0</v>
      </c>
      <c r="P73" s="33"/>
      <c r="Q73" s="33">
        <v>0</v>
      </c>
      <c r="R73" s="33"/>
      <c r="S73" s="33">
        <v>0</v>
      </c>
      <c r="T73" s="33"/>
      <c r="U73" s="33">
        <v>0</v>
      </c>
      <c r="V73" s="33"/>
      <c r="W73" s="33">
        <v>0</v>
      </c>
      <c r="X73" s="33"/>
      <c r="Y73" s="33">
        <v>0</v>
      </c>
      <c r="Z73" s="33"/>
      <c r="AA73" s="33">
        <v>0</v>
      </c>
    </row>
    <row r="74" spans="1:27" s="53" customFormat="1" ht="13.5" x14ac:dyDescent="0.25">
      <c r="A74" s="53" t="s">
        <v>31</v>
      </c>
      <c r="C74" s="54"/>
      <c r="D74" s="54"/>
      <c r="E74" s="33"/>
      <c r="F74" s="33"/>
      <c r="G74" s="33"/>
      <c r="H74" s="33"/>
      <c r="I74" s="33">
        <v>5218.2599999999993</v>
      </c>
      <c r="J74" s="33"/>
      <c r="K74" s="33">
        <v>27167.179999999997</v>
      </c>
      <c r="L74" s="33"/>
      <c r="M74" s="33">
        <v>16205.790000000003</v>
      </c>
      <c r="N74" s="33"/>
      <c r="O74" s="33">
        <v>14043.76</v>
      </c>
      <c r="P74" s="33"/>
      <c r="Q74" s="33">
        <v>12013.04</v>
      </c>
      <c r="R74" s="33"/>
      <c r="S74" s="33">
        <v>12837.160000000002</v>
      </c>
      <c r="T74" s="33"/>
      <c r="U74" s="33">
        <v>0</v>
      </c>
      <c r="V74" s="33"/>
      <c r="W74" s="33">
        <v>0</v>
      </c>
      <c r="X74" s="33"/>
      <c r="Y74" s="33">
        <v>13243.94</v>
      </c>
      <c r="Z74" s="33"/>
      <c r="AA74" s="33">
        <v>100729.13</v>
      </c>
    </row>
    <row r="75" spans="1:27" s="53" customFormat="1" ht="13.5" x14ac:dyDescent="0.25">
      <c r="A75" s="53" t="s">
        <v>98</v>
      </c>
      <c r="C75" s="51"/>
      <c r="D75" s="51"/>
      <c r="E75" s="33"/>
      <c r="F75" s="33"/>
      <c r="G75" s="33"/>
      <c r="H75" s="33"/>
      <c r="I75" s="33">
        <v>2191.6691999999998</v>
      </c>
      <c r="J75" s="33"/>
      <c r="K75" s="33">
        <v>11410.2156</v>
      </c>
      <c r="L75" s="33"/>
      <c r="M75" s="33">
        <v>6806.4317999999994</v>
      </c>
      <c r="N75" s="33"/>
      <c r="O75" s="33">
        <v>5898.3791999999994</v>
      </c>
      <c r="P75" s="33"/>
      <c r="Q75" s="33">
        <v>5045.4767999999995</v>
      </c>
      <c r="R75" s="33"/>
      <c r="S75" s="33">
        <v>5391.6072000000004</v>
      </c>
      <c r="T75" s="33"/>
      <c r="U75" s="33">
        <v>0</v>
      </c>
      <c r="V75" s="33"/>
      <c r="W75" s="33">
        <v>0</v>
      </c>
      <c r="X75" s="33"/>
      <c r="Y75" s="33">
        <v>5562.4547999999995</v>
      </c>
      <c r="Z75" s="33"/>
      <c r="AA75" s="33">
        <v>42306.234599999996</v>
      </c>
    </row>
    <row r="76" spans="1:27" s="53" customFormat="1" ht="15.75" x14ac:dyDescent="0.25">
      <c r="A76" s="53" t="s">
        <v>100</v>
      </c>
      <c r="C76" s="54"/>
      <c r="D76" s="54"/>
      <c r="E76" s="33"/>
      <c r="F76" s="33"/>
      <c r="G76" s="33"/>
      <c r="H76" s="33"/>
      <c r="I76" s="33">
        <v>521.82600000000002</v>
      </c>
      <c r="J76" s="33"/>
      <c r="K76" s="33">
        <v>2716.7179999999998</v>
      </c>
      <c r="L76" s="33"/>
      <c r="M76" s="33">
        <v>1620.579</v>
      </c>
      <c r="N76" s="33"/>
      <c r="O76" s="33">
        <v>1404.376</v>
      </c>
      <c r="P76" s="33"/>
      <c r="Q76" s="33">
        <v>1201.3040000000001</v>
      </c>
      <c r="R76" s="33"/>
      <c r="S76" s="33">
        <v>1283.7159999999997</v>
      </c>
      <c r="T76" s="33"/>
      <c r="U76" s="33">
        <v>0</v>
      </c>
      <c r="V76" s="33"/>
      <c r="W76" s="33">
        <v>0</v>
      </c>
      <c r="X76" s="33"/>
      <c r="Y76" s="33">
        <v>1324.3939999999998</v>
      </c>
      <c r="Z76" s="33"/>
      <c r="AA76" s="33">
        <v>10072.913</v>
      </c>
    </row>
    <row r="77" spans="1:27" s="53" customFormat="1" ht="13.5" x14ac:dyDescent="0.25">
      <c r="C77" s="54"/>
      <c r="D77" s="54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</row>
    <row r="78" spans="1:27" s="53" customFormat="1" ht="16.5" x14ac:dyDescent="0.3">
      <c r="A78" s="58" t="s">
        <v>118</v>
      </c>
      <c r="B78" s="64"/>
      <c r="C78" s="54"/>
      <c r="D78" s="54"/>
      <c r="E78" s="33"/>
      <c r="F78" s="33"/>
      <c r="G78" s="33"/>
      <c r="H78" s="33"/>
      <c r="I78" s="88"/>
      <c r="J78" s="33"/>
      <c r="K78" s="88"/>
      <c r="L78" s="33"/>
      <c r="M78" s="88"/>
      <c r="N78" s="33"/>
      <c r="O78" s="88"/>
      <c r="P78" s="33"/>
      <c r="Q78" s="88"/>
      <c r="R78" s="33"/>
      <c r="S78" s="88"/>
      <c r="T78" s="33"/>
      <c r="U78" s="33"/>
      <c r="V78" s="33"/>
      <c r="W78" s="33"/>
      <c r="X78" s="33"/>
      <c r="Y78" s="88"/>
      <c r="Z78" s="33"/>
      <c r="AA78" s="33"/>
    </row>
    <row r="79" spans="1:27" s="53" customFormat="1" ht="13.5" x14ac:dyDescent="0.25">
      <c r="A79" s="53" t="s">
        <v>1</v>
      </c>
      <c r="C79" s="54"/>
      <c r="D79" s="54"/>
      <c r="E79" s="33"/>
      <c r="F79" s="33"/>
      <c r="G79" s="33"/>
      <c r="H79" s="33"/>
      <c r="I79" s="33">
        <v>33933.78</v>
      </c>
      <c r="J79" s="33"/>
      <c r="K79" s="33">
        <v>309321.09000000003</v>
      </c>
      <c r="L79" s="33"/>
      <c r="M79" s="33">
        <v>257253.29000000004</v>
      </c>
      <c r="N79" s="33"/>
      <c r="O79" s="33">
        <v>345853.7</v>
      </c>
      <c r="P79" s="33"/>
      <c r="Q79" s="33">
        <v>372244.74000000005</v>
      </c>
      <c r="R79" s="33"/>
      <c r="S79" s="33">
        <v>182784.47</v>
      </c>
      <c r="T79" s="33"/>
      <c r="U79" s="33">
        <v>0</v>
      </c>
      <c r="V79" s="33"/>
      <c r="W79" s="33">
        <v>0</v>
      </c>
      <c r="X79" s="33"/>
      <c r="Y79" s="33">
        <v>138647.78</v>
      </c>
      <c r="Z79" s="33"/>
      <c r="AA79" s="33">
        <v>1640038.85</v>
      </c>
    </row>
    <row r="80" spans="1:27" s="53" customFormat="1" ht="13.5" x14ac:dyDescent="0.25">
      <c r="A80" s="53" t="s">
        <v>2</v>
      </c>
      <c r="C80" s="54"/>
      <c r="D80" s="54"/>
      <c r="E80" s="33"/>
      <c r="F80" s="33"/>
      <c r="G80" s="33"/>
      <c r="H80" s="33"/>
      <c r="I80" s="33">
        <v>30149.29</v>
      </c>
      <c r="J80" s="33"/>
      <c r="K80" s="33">
        <v>270876.18</v>
      </c>
      <c r="L80" s="33"/>
      <c r="M80" s="33">
        <v>231801.69999999998</v>
      </c>
      <c r="N80" s="33"/>
      <c r="O80" s="33">
        <v>307277.37</v>
      </c>
      <c r="P80" s="33"/>
      <c r="Q80" s="33">
        <v>331451.87</v>
      </c>
      <c r="R80" s="33"/>
      <c r="S80" s="33">
        <v>162050.76999999999</v>
      </c>
      <c r="T80" s="33"/>
      <c r="U80" s="33">
        <v>0</v>
      </c>
      <c r="V80" s="33"/>
      <c r="W80" s="33">
        <v>0</v>
      </c>
      <c r="X80" s="33"/>
      <c r="Y80" s="33">
        <v>124329.24000000002</v>
      </c>
      <c r="Z80" s="33"/>
      <c r="AA80" s="33">
        <v>1457936.42</v>
      </c>
    </row>
    <row r="81" spans="1:27" s="53" customFormat="1" ht="15.75" x14ac:dyDescent="0.25">
      <c r="A81" s="53" t="s">
        <v>99</v>
      </c>
      <c r="C81" s="54"/>
      <c r="D81" s="54"/>
      <c r="E81" s="33"/>
      <c r="F81" s="33"/>
      <c r="G81" s="33"/>
      <c r="H81" s="33"/>
      <c r="I81" s="33">
        <v>0</v>
      </c>
      <c r="J81" s="33"/>
      <c r="K81" s="33">
        <v>0</v>
      </c>
      <c r="L81" s="33"/>
      <c r="M81" s="33">
        <v>0</v>
      </c>
      <c r="N81" s="33"/>
      <c r="O81" s="33">
        <v>0</v>
      </c>
      <c r="P81" s="33"/>
      <c r="Q81" s="33">
        <v>0</v>
      </c>
      <c r="R81" s="33"/>
      <c r="S81" s="33">
        <v>0</v>
      </c>
      <c r="T81" s="33"/>
      <c r="U81" s="33">
        <v>0</v>
      </c>
      <c r="V81" s="33"/>
      <c r="W81" s="33">
        <v>0</v>
      </c>
      <c r="X81" s="33"/>
      <c r="Y81" s="33">
        <v>0</v>
      </c>
      <c r="Z81" s="33"/>
      <c r="AA81" s="33">
        <v>0</v>
      </c>
    </row>
    <row r="82" spans="1:27" s="53" customFormat="1" ht="13.5" x14ac:dyDescent="0.25">
      <c r="A82" s="53" t="s">
        <v>31</v>
      </c>
      <c r="C82" s="54"/>
      <c r="D82" s="54"/>
      <c r="E82" s="33"/>
      <c r="F82" s="33"/>
      <c r="G82" s="33"/>
      <c r="H82" s="33"/>
      <c r="I82" s="33">
        <v>3784.4900000000002</v>
      </c>
      <c r="J82" s="33"/>
      <c r="K82" s="33">
        <v>38444.910000000003</v>
      </c>
      <c r="L82" s="33"/>
      <c r="M82" s="33">
        <v>25451.59</v>
      </c>
      <c r="N82" s="33"/>
      <c r="O82" s="33">
        <v>38576.33</v>
      </c>
      <c r="P82" s="33"/>
      <c r="Q82" s="33">
        <v>40792.869999999995</v>
      </c>
      <c r="R82" s="33"/>
      <c r="S82" s="33">
        <v>20733.7</v>
      </c>
      <c r="T82" s="33"/>
      <c r="U82" s="33">
        <v>0</v>
      </c>
      <c r="V82" s="33"/>
      <c r="W82" s="33">
        <v>0</v>
      </c>
      <c r="X82" s="33"/>
      <c r="Y82" s="33">
        <v>14318.54</v>
      </c>
      <c r="Z82" s="33"/>
      <c r="AA82" s="33">
        <v>182102.43000000002</v>
      </c>
    </row>
    <row r="83" spans="1:27" s="53" customFormat="1" ht="13.5" x14ac:dyDescent="0.25">
      <c r="A83" s="53" t="s">
        <v>98</v>
      </c>
      <c r="C83" s="54"/>
      <c r="D83" s="54"/>
      <c r="E83" s="33"/>
      <c r="F83" s="33"/>
      <c r="G83" s="33"/>
      <c r="H83" s="33"/>
      <c r="I83" s="33">
        <v>1589.4857999999999</v>
      </c>
      <c r="J83" s="33"/>
      <c r="K83" s="33">
        <v>16146.862200000001</v>
      </c>
      <c r="L83" s="33"/>
      <c r="M83" s="33">
        <v>10689.667799999999</v>
      </c>
      <c r="N83" s="33"/>
      <c r="O83" s="33">
        <v>16202.058600000002</v>
      </c>
      <c r="P83" s="33"/>
      <c r="Q83" s="33">
        <v>17133.005399999998</v>
      </c>
      <c r="R83" s="33"/>
      <c r="S83" s="33">
        <v>8708.1540000000005</v>
      </c>
      <c r="T83" s="33"/>
      <c r="U83" s="33">
        <v>0</v>
      </c>
      <c r="V83" s="33"/>
      <c r="W83" s="33">
        <v>0</v>
      </c>
      <c r="X83" s="33"/>
      <c r="Y83" s="33">
        <v>6013.7867999999999</v>
      </c>
      <c r="Z83" s="33"/>
      <c r="AA83" s="33">
        <v>76483.020600000003</v>
      </c>
    </row>
    <row r="84" spans="1:27" s="53" customFormat="1" ht="15.75" x14ac:dyDescent="0.25">
      <c r="A84" s="53" t="s">
        <v>100</v>
      </c>
      <c r="C84" s="54"/>
      <c r="D84" s="54"/>
      <c r="E84" s="33"/>
      <c r="F84" s="33"/>
      <c r="G84" s="33"/>
      <c r="H84" s="33"/>
      <c r="I84" s="33">
        <v>378.44900000000001</v>
      </c>
      <c r="J84" s="33"/>
      <c r="K84" s="33">
        <v>3844.4910000000009</v>
      </c>
      <c r="L84" s="33"/>
      <c r="M84" s="33">
        <v>2545.1590000000006</v>
      </c>
      <c r="N84" s="33"/>
      <c r="O84" s="33">
        <v>3857.6330000000007</v>
      </c>
      <c r="P84" s="33"/>
      <c r="Q84" s="33">
        <v>4079.2870000000003</v>
      </c>
      <c r="R84" s="33"/>
      <c r="S84" s="33">
        <v>2073.37</v>
      </c>
      <c r="T84" s="33"/>
      <c r="U84" s="33">
        <v>0</v>
      </c>
      <c r="V84" s="33"/>
      <c r="W84" s="33">
        <v>0</v>
      </c>
      <c r="X84" s="33"/>
      <c r="Y84" s="33">
        <v>1431.854</v>
      </c>
      <c r="Z84" s="33"/>
      <c r="AA84" s="33">
        <v>18210.243000000002</v>
      </c>
    </row>
    <row r="85" spans="1:27" s="53" customFormat="1" ht="13.5" x14ac:dyDescent="0.25">
      <c r="C85" s="54"/>
      <c r="D85" s="54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</row>
    <row r="86" spans="1:27" s="53" customFormat="1" ht="15.75" x14ac:dyDescent="0.25">
      <c r="A86" s="58" t="s">
        <v>114</v>
      </c>
      <c r="B86" s="58"/>
      <c r="C86" s="54"/>
      <c r="D86" s="54"/>
      <c r="E86" s="33"/>
      <c r="F86" s="33"/>
      <c r="G86" s="33"/>
      <c r="H86" s="33"/>
      <c r="I86" s="88"/>
      <c r="J86" s="33"/>
      <c r="K86" s="88"/>
      <c r="L86" s="33"/>
      <c r="M86" s="88"/>
      <c r="N86" s="33"/>
      <c r="O86" s="88"/>
      <c r="P86" s="33"/>
      <c r="Q86" s="88"/>
      <c r="R86" s="33"/>
      <c r="S86" s="88"/>
      <c r="T86" s="33"/>
      <c r="U86" s="33"/>
      <c r="V86" s="33"/>
      <c r="W86" s="33"/>
      <c r="X86" s="33"/>
      <c r="Y86" s="88"/>
      <c r="Z86" s="33"/>
      <c r="AA86" s="33"/>
    </row>
    <row r="87" spans="1:27" s="53" customFormat="1" ht="13.5" x14ac:dyDescent="0.25">
      <c r="A87" s="53" t="s">
        <v>1</v>
      </c>
      <c r="C87" s="54"/>
      <c r="D87" s="54"/>
      <c r="E87" s="33"/>
      <c r="F87" s="33"/>
      <c r="G87" s="33"/>
      <c r="H87" s="33"/>
      <c r="I87" s="33">
        <v>3695.38</v>
      </c>
      <c r="J87" s="33"/>
      <c r="K87" s="33">
        <v>578184.43000000005</v>
      </c>
      <c r="L87" s="33"/>
      <c r="M87" s="33">
        <v>812820.33000000007</v>
      </c>
      <c r="N87" s="33"/>
      <c r="O87" s="33">
        <v>795782.2699999999</v>
      </c>
      <c r="P87" s="33"/>
      <c r="Q87" s="33">
        <v>1252116.0699999998</v>
      </c>
      <c r="R87" s="33"/>
      <c r="S87" s="33">
        <v>808401.40999999992</v>
      </c>
      <c r="T87" s="33"/>
      <c r="U87" s="33">
        <v>0</v>
      </c>
      <c r="V87" s="33"/>
      <c r="W87" s="33">
        <v>0</v>
      </c>
      <c r="X87" s="33"/>
      <c r="Y87" s="33">
        <v>746962.39999999991</v>
      </c>
      <c r="Z87" s="33"/>
      <c r="AA87" s="33">
        <v>4997962.2899999991</v>
      </c>
    </row>
    <row r="88" spans="1:27" s="53" customFormat="1" ht="13.5" x14ac:dyDescent="0.25">
      <c r="A88" s="53" t="s">
        <v>2</v>
      </c>
      <c r="C88" s="54"/>
      <c r="D88" s="54"/>
      <c r="E88" s="33"/>
      <c r="F88" s="33"/>
      <c r="G88" s="33"/>
      <c r="H88" s="33"/>
      <c r="I88" s="33">
        <v>2798.86</v>
      </c>
      <c r="J88" s="33"/>
      <c r="K88" s="33">
        <v>513515.89</v>
      </c>
      <c r="L88" s="33"/>
      <c r="M88" s="33">
        <v>746324.73</v>
      </c>
      <c r="N88" s="33"/>
      <c r="O88" s="33">
        <v>730015.72</v>
      </c>
      <c r="P88" s="33"/>
      <c r="Q88" s="33">
        <v>1148871.26</v>
      </c>
      <c r="R88" s="33"/>
      <c r="S88" s="33">
        <v>746743.03000000014</v>
      </c>
      <c r="T88" s="33"/>
      <c r="U88" s="33">
        <v>0</v>
      </c>
      <c r="V88" s="33"/>
      <c r="W88" s="33">
        <v>0</v>
      </c>
      <c r="X88" s="33"/>
      <c r="Y88" s="33">
        <v>697761.30999999994</v>
      </c>
      <c r="Z88" s="33"/>
      <c r="AA88" s="33">
        <v>4586030.8</v>
      </c>
    </row>
    <row r="89" spans="1:27" s="53" customFormat="1" ht="15.75" x14ac:dyDescent="0.25">
      <c r="A89" s="53" t="s">
        <v>99</v>
      </c>
      <c r="C89" s="54"/>
      <c r="D89" s="54"/>
      <c r="E89" s="33"/>
      <c r="F89" s="33"/>
      <c r="G89" s="33"/>
      <c r="H89" s="33"/>
      <c r="I89" s="33">
        <v>0</v>
      </c>
      <c r="J89" s="33"/>
      <c r="K89" s="33">
        <v>0</v>
      </c>
      <c r="L89" s="33"/>
      <c r="M89" s="33">
        <v>0</v>
      </c>
      <c r="N89" s="33"/>
      <c r="O89" s="33">
        <v>0</v>
      </c>
      <c r="P89" s="33"/>
      <c r="Q89" s="33">
        <v>0</v>
      </c>
      <c r="R89" s="33"/>
      <c r="S89" s="33">
        <v>0</v>
      </c>
      <c r="T89" s="33"/>
      <c r="U89" s="33">
        <v>0</v>
      </c>
      <c r="V89" s="33"/>
      <c r="W89" s="33">
        <v>0</v>
      </c>
      <c r="X89" s="33"/>
      <c r="Y89" s="33">
        <v>0</v>
      </c>
      <c r="Z89" s="33"/>
      <c r="AA89" s="33">
        <v>0</v>
      </c>
    </row>
    <row r="90" spans="1:27" s="53" customFormat="1" ht="13.5" x14ac:dyDescent="0.25">
      <c r="A90" s="53" t="s">
        <v>31</v>
      </c>
      <c r="C90" s="54"/>
      <c r="D90" s="54"/>
      <c r="E90" s="33"/>
      <c r="F90" s="33"/>
      <c r="G90" s="33"/>
      <c r="H90" s="33"/>
      <c r="I90" s="33">
        <v>896.5200000000001</v>
      </c>
      <c r="J90" s="33"/>
      <c r="K90" s="33">
        <v>64668.54</v>
      </c>
      <c r="L90" s="33"/>
      <c r="M90" s="33">
        <v>66495.600000000006</v>
      </c>
      <c r="N90" s="33"/>
      <c r="O90" s="33">
        <v>65766.55</v>
      </c>
      <c r="P90" s="33"/>
      <c r="Q90" s="33">
        <v>103244.81</v>
      </c>
      <c r="R90" s="33"/>
      <c r="S90" s="33">
        <v>61658.38</v>
      </c>
      <c r="T90" s="33"/>
      <c r="U90" s="33">
        <v>0</v>
      </c>
      <c r="V90" s="33"/>
      <c r="W90" s="33">
        <v>0</v>
      </c>
      <c r="X90" s="33"/>
      <c r="Y90" s="33">
        <v>49201.090000000004</v>
      </c>
      <c r="Z90" s="33"/>
      <c r="AA90" s="33">
        <v>411931.49000000005</v>
      </c>
    </row>
    <row r="91" spans="1:27" s="53" customFormat="1" ht="13.5" x14ac:dyDescent="0.25">
      <c r="A91" s="53" t="s">
        <v>98</v>
      </c>
      <c r="C91" s="54"/>
      <c r="D91" s="54"/>
      <c r="E91" s="33"/>
      <c r="F91" s="33"/>
      <c r="G91" s="33"/>
      <c r="H91" s="33"/>
      <c r="I91" s="33">
        <v>376.53839999999997</v>
      </c>
      <c r="J91" s="33"/>
      <c r="K91" s="33">
        <v>27160.786800000002</v>
      </c>
      <c r="L91" s="33"/>
      <c r="M91" s="33">
        <v>27928.152000000006</v>
      </c>
      <c r="N91" s="33"/>
      <c r="O91" s="33">
        <v>27621.950999999997</v>
      </c>
      <c r="P91" s="33"/>
      <c r="Q91" s="33">
        <v>43362.820200000002</v>
      </c>
      <c r="R91" s="33"/>
      <c r="S91" s="33">
        <v>25896.519600000003</v>
      </c>
      <c r="T91" s="33"/>
      <c r="U91" s="33">
        <v>0</v>
      </c>
      <c r="V91" s="33"/>
      <c r="W91" s="33">
        <v>0</v>
      </c>
      <c r="X91" s="33"/>
      <c r="Y91" s="33">
        <v>20664.4578</v>
      </c>
      <c r="Z91" s="33"/>
      <c r="AA91" s="33">
        <v>173011.22580000001</v>
      </c>
    </row>
    <row r="92" spans="1:27" s="53" customFormat="1" ht="15.75" x14ac:dyDescent="0.25">
      <c r="A92" s="53" t="s">
        <v>100</v>
      </c>
      <c r="C92" s="54"/>
      <c r="D92" s="54"/>
      <c r="E92" s="33"/>
      <c r="F92" s="33"/>
      <c r="G92" s="33"/>
      <c r="H92" s="33"/>
      <c r="I92" s="33">
        <v>89.652000000000001</v>
      </c>
      <c r="J92" s="33"/>
      <c r="K92" s="33">
        <v>6466.8540000000012</v>
      </c>
      <c r="L92" s="33"/>
      <c r="M92" s="33">
        <v>6649.5599999999995</v>
      </c>
      <c r="N92" s="33"/>
      <c r="O92" s="33">
        <v>6576.6550000000007</v>
      </c>
      <c r="P92" s="33"/>
      <c r="Q92" s="33">
        <v>10324.481000000002</v>
      </c>
      <c r="R92" s="33"/>
      <c r="S92" s="33">
        <v>6165.8379999999997</v>
      </c>
      <c r="T92" s="33"/>
      <c r="U92" s="33">
        <v>0</v>
      </c>
      <c r="V92" s="33"/>
      <c r="W92" s="33">
        <v>0</v>
      </c>
      <c r="X92" s="33"/>
      <c r="Y92" s="33">
        <v>4920.1090000000004</v>
      </c>
      <c r="Z92" s="33"/>
      <c r="AA92" s="33">
        <v>41193.149000000005</v>
      </c>
    </row>
    <row r="93" spans="1:27" s="53" customFormat="1" ht="13.5" x14ac:dyDescent="0.25">
      <c r="C93" s="54"/>
      <c r="D93" s="54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</row>
    <row r="94" spans="1:27" s="53" customFormat="1" ht="15.75" x14ac:dyDescent="0.25">
      <c r="A94" s="58" t="s">
        <v>122</v>
      </c>
      <c r="B94" s="58"/>
      <c r="C94" s="54"/>
      <c r="D94" s="54"/>
      <c r="E94" s="33"/>
      <c r="F94" s="33"/>
      <c r="G94" s="33"/>
      <c r="H94" s="33"/>
      <c r="I94" s="33"/>
      <c r="J94" s="33"/>
      <c r="K94" s="88"/>
      <c r="L94" s="33"/>
      <c r="M94" s="88"/>
      <c r="N94" s="33"/>
      <c r="O94" s="88"/>
      <c r="P94" s="33"/>
      <c r="Q94" s="88"/>
      <c r="R94" s="33"/>
      <c r="S94" s="88"/>
      <c r="T94" s="33"/>
      <c r="U94" s="33"/>
      <c r="V94" s="33"/>
      <c r="W94" s="33"/>
      <c r="X94" s="33"/>
      <c r="Y94" s="88"/>
      <c r="Z94" s="33"/>
      <c r="AA94" s="33"/>
    </row>
    <row r="95" spans="1:27" s="53" customFormat="1" ht="13.5" x14ac:dyDescent="0.25">
      <c r="A95" s="53" t="s">
        <v>1</v>
      </c>
      <c r="C95" s="54"/>
      <c r="D95" s="54"/>
      <c r="E95" s="33"/>
      <c r="F95" s="33"/>
      <c r="G95" s="33"/>
      <c r="H95" s="33"/>
      <c r="I95" s="33"/>
      <c r="J95" s="33"/>
      <c r="K95" s="33">
        <v>101636.76999999999</v>
      </c>
      <c r="L95" s="33"/>
      <c r="M95" s="33">
        <v>277213.23</v>
      </c>
      <c r="N95" s="33"/>
      <c r="O95" s="33">
        <v>200737.22999999998</v>
      </c>
      <c r="P95" s="33"/>
      <c r="Q95" s="33">
        <v>270848.39</v>
      </c>
      <c r="R95" s="33"/>
      <c r="S95" s="33">
        <v>224700.96999999997</v>
      </c>
      <c r="T95" s="33"/>
      <c r="U95" s="33">
        <v>0</v>
      </c>
      <c r="V95" s="33"/>
      <c r="W95" s="33">
        <v>0</v>
      </c>
      <c r="X95" s="33"/>
      <c r="Y95" s="33">
        <v>210677.90999999997</v>
      </c>
      <c r="Z95" s="33"/>
      <c r="AA95" s="33">
        <v>1285814.4999999998</v>
      </c>
    </row>
    <row r="96" spans="1:27" s="53" customFormat="1" ht="13.5" x14ac:dyDescent="0.25">
      <c r="A96" s="53" t="s">
        <v>2</v>
      </c>
      <c r="C96" s="54"/>
      <c r="D96" s="54"/>
      <c r="E96" s="33"/>
      <c r="F96" s="33"/>
      <c r="G96" s="33"/>
      <c r="H96" s="33"/>
      <c r="I96" s="33"/>
      <c r="J96" s="33"/>
      <c r="K96" s="33">
        <v>92614.26</v>
      </c>
      <c r="L96" s="33"/>
      <c r="M96" s="33">
        <v>246053.45999999996</v>
      </c>
      <c r="N96" s="33"/>
      <c r="O96" s="33">
        <v>177016.27000000002</v>
      </c>
      <c r="P96" s="33"/>
      <c r="Q96" s="33">
        <v>241635.27000000002</v>
      </c>
      <c r="R96" s="33"/>
      <c r="S96" s="33">
        <v>204804.28999999998</v>
      </c>
      <c r="T96" s="33"/>
      <c r="U96" s="33">
        <v>0</v>
      </c>
      <c r="V96" s="33"/>
      <c r="W96" s="33">
        <v>0</v>
      </c>
      <c r="X96" s="33"/>
      <c r="Y96" s="33">
        <v>204204.83000000002</v>
      </c>
      <c r="Z96" s="33"/>
      <c r="AA96" s="33">
        <v>1166328.3800000001</v>
      </c>
    </row>
    <row r="97" spans="1:27" s="53" customFormat="1" ht="15.75" x14ac:dyDescent="0.25">
      <c r="A97" s="53" t="s">
        <v>99</v>
      </c>
      <c r="C97" s="54"/>
      <c r="D97" s="54"/>
      <c r="E97" s="33"/>
      <c r="F97" s="33"/>
      <c r="G97" s="33"/>
      <c r="H97" s="33"/>
      <c r="I97" s="33"/>
      <c r="J97" s="33"/>
      <c r="K97" s="33">
        <v>0</v>
      </c>
      <c r="L97" s="33"/>
      <c r="M97" s="33">
        <v>0</v>
      </c>
      <c r="N97" s="33"/>
      <c r="O97" s="33">
        <v>0</v>
      </c>
      <c r="P97" s="33"/>
      <c r="Q97" s="33">
        <v>0</v>
      </c>
      <c r="R97" s="33"/>
      <c r="S97" s="33">
        <v>0</v>
      </c>
      <c r="T97" s="33"/>
      <c r="U97" s="33">
        <v>0</v>
      </c>
      <c r="V97" s="33"/>
      <c r="W97" s="33">
        <v>0</v>
      </c>
      <c r="X97" s="33"/>
      <c r="Y97" s="33">
        <v>0</v>
      </c>
      <c r="Z97" s="33"/>
      <c r="AA97" s="33">
        <v>0</v>
      </c>
    </row>
    <row r="98" spans="1:27" s="53" customFormat="1" ht="13.5" x14ac:dyDescent="0.25">
      <c r="A98" s="53" t="s">
        <v>31</v>
      </c>
      <c r="C98" s="54"/>
      <c r="D98" s="54"/>
      <c r="E98" s="33"/>
      <c r="F98" s="33"/>
      <c r="G98" s="33"/>
      <c r="H98" s="33"/>
      <c r="I98" s="33"/>
      <c r="J98" s="33"/>
      <c r="K98" s="33">
        <v>9022.51</v>
      </c>
      <c r="L98" s="33"/>
      <c r="M98" s="33">
        <v>31159.769999999997</v>
      </c>
      <c r="N98" s="33"/>
      <c r="O98" s="33">
        <v>23720.960000000003</v>
      </c>
      <c r="P98" s="33"/>
      <c r="Q98" s="33">
        <v>29213.119999999999</v>
      </c>
      <c r="R98" s="33"/>
      <c r="S98" s="33">
        <v>19896.68</v>
      </c>
      <c r="T98" s="33"/>
      <c r="U98" s="33">
        <v>0</v>
      </c>
      <c r="V98" s="33"/>
      <c r="W98" s="33">
        <v>0</v>
      </c>
      <c r="X98" s="33"/>
      <c r="Y98" s="33">
        <v>6473.08</v>
      </c>
      <c r="Z98" s="33"/>
      <c r="AA98" s="33">
        <v>119486.12000000001</v>
      </c>
    </row>
    <row r="99" spans="1:27" s="53" customFormat="1" ht="13.5" x14ac:dyDescent="0.25">
      <c r="A99" s="53" t="s">
        <v>98</v>
      </c>
      <c r="C99" s="54"/>
      <c r="D99" s="54"/>
      <c r="E99" s="33"/>
      <c r="F99" s="33"/>
      <c r="G99" s="33"/>
      <c r="H99" s="33"/>
      <c r="I99" s="33"/>
      <c r="J99" s="33"/>
      <c r="K99" s="33">
        <v>3789.4541999999997</v>
      </c>
      <c r="L99" s="33"/>
      <c r="M99" s="33">
        <v>13087.103399999998</v>
      </c>
      <c r="N99" s="33"/>
      <c r="O99" s="33">
        <v>9962.8032000000003</v>
      </c>
      <c r="P99" s="33"/>
      <c r="Q99" s="33">
        <v>12269.510400000001</v>
      </c>
      <c r="R99" s="33"/>
      <c r="S99" s="33">
        <v>8356.605599999999</v>
      </c>
      <c r="T99" s="33"/>
      <c r="U99" s="33">
        <v>0</v>
      </c>
      <c r="V99" s="33"/>
      <c r="W99" s="33">
        <v>0</v>
      </c>
      <c r="X99" s="33"/>
      <c r="Y99" s="33">
        <v>2718.6935999999996</v>
      </c>
      <c r="Z99" s="33"/>
      <c r="AA99" s="33">
        <v>50184.170399999988</v>
      </c>
    </row>
    <row r="100" spans="1:27" s="53" customFormat="1" ht="15.75" x14ac:dyDescent="0.25">
      <c r="A100" s="53" t="s">
        <v>100</v>
      </c>
      <c r="C100" s="54"/>
      <c r="D100" s="54"/>
      <c r="E100" s="33"/>
      <c r="F100" s="33"/>
      <c r="G100" s="33"/>
      <c r="H100" s="33"/>
      <c r="I100" s="33"/>
      <c r="J100" s="33"/>
      <c r="K100" s="33">
        <v>902.2510000000002</v>
      </c>
      <c r="L100" s="33"/>
      <c r="M100" s="33">
        <v>3115.9769999999999</v>
      </c>
      <c r="N100" s="33"/>
      <c r="O100" s="33">
        <v>2372.096</v>
      </c>
      <c r="P100" s="33"/>
      <c r="Q100" s="33">
        <v>2921.3119999999999</v>
      </c>
      <c r="R100" s="33"/>
      <c r="S100" s="33">
        <v>1989.6680000000001</v>
      </c>
      <c r="T100" s="33"/>
      <c r="U100" s="33">
        <v>0</v>
      </c>
      <c r="V100" s="33"/>
      <c r="W100" s="33">
        <v>0</v>
      </c>
      <c r="X100" s="33"/>
      <c r="Y100" s="33">
        <v>647.30800000000011</v>
      </c>
      <c r="Z100" s="33"/>
      <c r="AA100" s="33">
        <v>11948.612000000001</v>
      </c>
    </row>
    <row r="101" spans="1:27" s="53" customFormat="1" ht="13.5" x14ac:dyDescent="0.25">
      <c r="C101" s="54"/>
      <c r="D101" s="54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</row>
    <row r="102" spans="1:27" s="53" customFormat="1" ht="15.75" x14ac:dyDescent="0.25">
      <c r="A102" s="58" t="s">
        <v>115</v>
      </c>
      <c r="B102" s="58"/>
      <c r="C102" s="54"/>
      <c r="D102" s="54"/>
      <c r="E102" s="33"/>
      <c r="F102" s="33"/>
      <c r="G102" s="33"/>
      <c r="H102" s="33"/>
      <c r="I102" s="33"/>
      <c r="J102" s="33"/>
      <c r="K102" s="88"/>
      <c r="L102" s="33"/>
      <c r="M102" s="88"/>
      <c r="N102" s="33"/>
      <c r="O102" s="88"/>
      <c r="P102" s="33"/>
      <c r="Q102" s="88"/>
      <c r="R102" s="33"/>
      <c r="S102" s="88"/>
      <c r="T102" s="33"/>
      <c r="U102" s="33"/>
      <c r="V102" s="33"/>
      <c r="W102" s="33"/>
      <c r="X102" s="33"/>
      <c r="Y102" s="88"/>
      <c r="Z102" s="33"/>
      <c r="AA102" s="33"/>
    </row>
    <row r="103" spans="1:27" s="53" customFormat="1" ht="13.5" x14ac:dyDescent="0.25">
      <c r="A103" s="53" t="s">
        <v>1</v>
      </c>
      <c r="C103" s="54"/>
      <c r="D103" s="54"/>
      <c r="E103" s="33"/>
      <c r="F103" s="33"/>
      <c r="G103" s="33"/>
      <c r="H103" s="33"/>
      <c r="I103" s="33"/>
      <c r="J103" s="33"/>
      <c r="K103" s="33">
        <v>189612.44</v>
      </c>
      <c r="L103" s="33"/>
      <c r="M103" s="33">
        <v>707564.90999999992</v>
      </c>
      <c r="N103" s="33"/>
      <c r="O103" s="33">
        <v>960223.27</v>
      </c>
      <c r="P103" s="33"/>
      <c r="Q103" s="33">
        <v>1161040.0900000001</v>
      </c>
      <c r="R103" s="33"/>
      <c r="S103" s="33">
        <v>658816.76</v>
      </c>
      <c r="T103" s="33"/>
      <c r="U103" s="33">
        <v>0</v>
      </c>
      <c r="V103" s="33"/>
      <c r="W103" s="33">
        <v>0</v>
      </c>
      <c r="X103" s="33"/>
      <c r="Y103" s="33">
        <v>728349.65999999992</v>
      </c>
      <c r="Z103" s="33"/>
      <c r="AA103" s="33">
        <v>4405607.13</v>
      </c>
    </row>
    <row r="104" spans="1:27" s="53" customFormat="1" ht="13.5" x14ac:dyDescent="0.25">
      <c r="A104" s="53" t="s">
        <v>2</v>
      </c>
      <c r="C104" s="54"/>
      <c r="D104" s="54"/>
      <c r="E104" s="33"/>
      <c r="F104" s="33"/>
      <c r="G104" s="33"/>
      <c r="H104" s="33"/>
      <c r="I104" s="33"/>
      <c r="J104" s="33"/>
      <c r="K104" s="33">
        <v>172656.18</v>
      </c>
      <c r="L104" s="33"/>
      <c r="M104" s="33">
        <v>632807.15999999992</v>
      </c>
      <c r="N104" s="33"/>
      <c r="O104" s="33">
        <v>861771.5299999998</v>
      </c>
      <c r="P104" s="33"/>
      <c r="Q104" s="33">
        <v>1054333.0899999999</v>
      </c>
      <c r="R104" s="33"/>
      <c r="S104" s="33">
        <v>607308.23</v>
      </c>
      <c r="T104" s="33"/>
      <c r="U104" s="33">
        <v>0</v>
      </c>
      <c r="V104" s="33"/>
      <c r="W104" s="33">
        <v>0</v>
      </c>
      <c r="X104" s="33"/>
      <c r="Y104" s="33">
        <v>662959.43000000017</v>
      </c>
      <c r="Z104" s="33"/>
      <c r="AA104" s="33">
        <v>3991835.6199999996</v>
      </c>
    </row>
    <row r="105" spans="1:27" s="53" customFormat="1" ht="15.75" x14ac:dyDescent="0.25">
      <c r="A105" s="53" t="s">
        <v>99</v>
      </c>
      <c r="C105" s="54"/>
      <c r="D105" s="54"/>
      <c r="E105" s="33"/>
      <c r="F105" s="33"/>
      <c r="G105" s="33"/>
      <c r="H105" s="33"/>
      <c r="I105" s="33"/>
      <c r="J105" s="33"/>
      <c r="K105" s="33">
        <v>0</v>
      </c>
      <c r="L105" s="33"/>
      <c r="M105" s="33">
        <v>0</v>
      </c>
      <c r="N105" s="33"/>
      <c r="O105" s="33">
        <v>0</v>
      </c>
      <c r="P105" s="33"/>
      <c r="Q105" s="33">
        <v>0</v>
      </c>
      <c r="R105" s="33"/>
      <c r="S105" s="33">
        <v>0</v>
      </c>
      <c r="T105" s="33"/>
      <c r="U105" s="33">
        <v>0</v>
      </c>
      <c r="V105" s="33"/>
      <c r="W105" s="33">
        <v>0</v>
      </c>
      <c r="X105" s="33"/>
      <c r="Y105" s="33">
        <v>0</v>
      </c>
      <c r="Z105" s="33"/>
      <c r="AA105" s="33">
        <v>0</v>
      </c>
    </row>
    <row r="106" spans="1:27" s="53" customFormat="1" ht="13.5" x14ac:dyDescent="0.25">
      <c r="A106" s="53" t="s">
        <v>31</v>
      </c>
      <c r="C106" s="54"/>
      <c r="D106" s="54"/>
      <c r="E106" s="33"/>
      <c r="F106" s="33"/>
      <c r="G106" s="33"/>
      <c r="H106" s="33"/>
      <c r="I106" s="33"/>
      <c r="J106" s="33"/>
      <c r="K106" s="33">
        <v>16956.259999999998</v>
      </c>
      <c r="L106" s="33"/>
      <c r="M106" s="33">
        <v>74757.749999999985</v>
      </c>
      <c r="N106" s="33"/>
      <c r="O106" s="33">
        <v>98451.74</v>
      </c>
      <c r="P106" s="33"/>
      <c r="Q106" s="33">
        <v>106707</v>
      </c>
      <c r="R106" s="33"/>
      <c r="S106" s="33">
        <v>51508.530000000006</v>
      </c>
      <c r="T106" s="33"/>
      <c r="U106" s="33">
        <v>0</v>
      </c>
      <c r="V106" s="33"/>
      <c r="W106" s="33">
        <v>0</v>
      </c>
      <c r="X106" s="33"/>
      <c r="Y106" s="33">
        <v>65390.229999999996</v>
      </c>
      <c r="Z106" s="33"/>
      <c r="AA106" s="33">
        <v>413771.51</v>
      </c>
    </row>
    <row r="107" spans="1:27" s="53" customFormat="1" ht="13.5" x14ac:dyDescent="0.25">
      <c r="A107" s="53" t="s">
        <v>98</v>
      </c>
      <c r="C107" s="54"/>
      <c r="D107" s="54"/>
      <c r="E107" s="33"/>
      <c r="F107" s="33"/>
      <c r="G107" s="33"/>
      <c r="H107" s="33"/>
      <c r="I107" s="33"/>
      <c r="J107" s="33"/>
      <c r="K107" s="33">
        <v>7121.6291999999994</v>
      </c>
      <c r="L107" s="33"/>
      <c r="M107" s="33">
        <v>31398.255000000001</v>
      </c>
      <c r="N107" s="33"/>
      <c r="O107" s="33">
        <v>41349.730799999998</v>
      </c>
      <c r="P107" s="33"/>
      <c r="Q107" s="33">
        <v>44816.939999999995</v>
      </c>
      <c r="R107" s="33"/>
      <c r="S107" s="33">
        <v>21633.582599999998</v>
      </c>
      <c r="T107" s="33"/>
      <c r="U107" s="33">
        <v>0</v>
      </c>
      <c r="V107" s="33"/>
      <c r="W107" s="33">
        <v>0</v>
      </c>
      <c r="X107" s="33"/>
      <c r="Y107" s="33">
        <v>27463.8966</v>
      </c>
      <c r="Z107" s="33"/>
      <c r="AA107" s="33">
        <v>173784.03419999999</v>
      </c>
    </row>
    <row r="108" spans="1:27" s="53" customFormat="1" ht="15.75" x14ac:dyDescent="0.25">
      <c r="A108" s="53" t="s">
        <v>100</v>
      </c>
      <c r="C108" s="54"/>
      <c r="D108" s="54"/>
      <c r="E108" s="33"/>
      <c r="F108" s="33"/>
      <c r="G108" s="33"/>
      <c r="H108" s="33"/>
      <c r="I108" s="33"/>
      <c r="J108" s="33"/>
      <c r="K108" s="33">
        <v>1695.6260000000002</v>
      </c>
      <c r="L108" s="33"/>
      <c r="M108" s="33">
        <v>7475.7749999999996</v>
      </c>
      <c r="N108" s="33"/>
      <c r="O108" s="33">
        <v>9845.1740000000009</v>
      </c>
      <c r="P108" s="33"/>
      <c r="Q108" s="33">
        <v>10670.699999999999</v>
      </c>
      <c r="R108" s="33"/>
      <c r="S108" s="33">
        <v>5150.853000000001</v>
      </c>
      <c r="T108" s="33"/>
      <c r="U108" s="33">
        <v>0</v>
      </c>
      <c r="V108" s="33"/>
      <c r="W108" s="33">
        <v>0</v>
      </c>
      <c r="X108" s="33"/>
      <c r="Y108" s="33">
        <v>6539.023000000001</v>
      </c>
      <c r="Z108" s="33"/>
      <c r="AA108" s="33">
        <v>41377.151000000005</v>
      </c>
    </row>
    <row r="109" spans="1:27" s="53" customFormat="1" ht="13.5" x14ac:dyDescent="0.25">
      <c r="C109" s="54"/>
      <c r="D109" s="54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</row>
    <row r="110" spans="1:27" s="53" customFormat="1" ht="15.75" x14ac:dyDescent="0.25">
      <c r="A110" s="65" t="s">
        <v>129</v>
      </c>
      <c r="B110" s="65"/>
      <c r="C110" s="54"/>
      <c r="D110" s="54"/>
      <c r="E110" s="33"/>
      <c r="F110" s="33"/>
      <c r="G110" s="33"/>
      <c r="H110" s="33"/>
      <c r="I110" s="33"/>
      <c r="J110" s="33"/>
      <c r="K110" s="88"/>
      <c r="L110" s="33"/>
      <c r="M110" s="88"/>
      <c r="N110" s="33"/>
      <c r="O110" s="88"/>
      <c r="P110" s="33"/>
      <c r="Q110" s="88"/>
      <c r="R110" s="33"/>
      <c r="S110" s="88"/>
      <c r="T110" s="33"/>
      <c r="U110" s="33"/>
      <c r="V110" s="33"/>
      <c r="W110" s="33"/>
      <c r="X110" s="33"/>
      <c r="Y110" s="88"/>
      <c r="Z110" s="33"/>
      <c r="AA110" s="33"/>
    </row>
    <row r="111" spans="1:27" s="53" customFormat="1" ht="13.5" x14ac:dyDescent="0.25">
      <c r="A111" s="53" t="s">
        <v>1</v>
      </c>
      <c r="C111" s="54"/>
      <c r="D111" s="54"/>
      <c r="E111" s="33"/>
      <c r="F111" s="33"/>
      <c r="G111" s="33"/>
      <c r="H111" s="33"/>
      <c r="I111" s="33"/>
      <c r="J111" s="33"/>
      <c r="K111" s="33">
        <v>39278.82</v>
      </c>
      <c r="L111" s="33"/>
      <c r="M111" s="33">
        <v>106610.76</v>
      </c>
      <c r="N111" s="33"/>
      <c r="O111" s="33">
        <v>125760.40000000001</v>
      </c>
      <c r="P111" s="33"/>
      <c r="Q111" s="33">
        <v>110535.05000000002</v>
      </c>
      <c r="R111" s="33"/>
      <c r="S111" s="33">
        <v>136891.91</v>
      </c>
      <c r="T111" s="33"/>
      <c r="U111" s="33">
        <v>0</v>
      </c>
      <c r="V111" s="33"/>
      <c r="W111" s="33">
        <v>0</v>
      </c>
      <c r="X111" s="33"/>
      <c r="Y111" s="33">
        <v>286361.98</v>
      </c>
      <c r="Z111" s="33"/>
      <c r="AA111" s="33">
        <v>805438.92</v>
      </c>
    </row>
    <row r="112" spans="1:27" s="53" customFormat="1" ht="13.5" x14ac:dyDescent="0.25">
      <c r="A112" s="53" t="s">
        <v>2</v>
      </c>
      <c r="C112" s="54"/>
      <c r="D112" s="54"/>
      <c r="E112" s="33"/>
      <c r="F112" s="33"/>
      <c r="G112" s="33"/>
      <c r="H112" s="33"/>
      <c r="I112" s="33"/>
      <c r="J112" s="33"/>
      <c r="K112" s="33">
        <v>35403.590000000004</v>
      </c>
      <c r="L112" s="33"/>
      <c r="M112" s="33">
        <v>96849.279999999999</v>
      </c>
      <c r="N112" s="33"/>
      <c r="O112" s="33">
        <v>111877.63</v>
      </c>
      <c r="P112" s="33"/>
      <c r="Q112" s="33">
        <v>100259.19</v>
      </c>
      <c r="R112" s="33"/>
      <c r="S112" s="33">
        <v>126756.93000000001</v>
      </c>
      <c r="T112" s="33"/>
      <c r="U112" s="33">
        <v>0</v>
      </c>
      <c r="V112" s="33"/>
      <c r="W112" s="33">
        <v>0</v>
      </c>
      <c r="X112" s="33"/>
      <c r="Y112" s="33">
        <v>256334.69999999998</v>
      </c>
      <c r="Z112" s="33"/>
      <c r="AA112" s="33">
        <v>727481.32</v>
      </c>
    </row>
    <row r="113" spans="1:27" s="53" customFormat="1" ht="15.75" x14ac:dyDescent="0.25">
      <c r="A113" s="53" t="s">
        <v>99</v>
      </c>
      <c r="C113" s="54"/>
      <c r="D113" s="54"/>
      <c r="E113" s="33"/>
      <c r="F113" s="33"/>
      <c r="G113" s="33"/>
      <c r="H113" s="33"/>
      <c r="I113" s="33"/>
      <c r="J113" s="33"/>
      <c r="K113" s="33">
        <v>0</v>
      </c>
      <c r="L113" s="33"/>
      <c r="M113" s="33">
        <v>0</v>
      </c>
      <c r="N113" s="33"/>
      <c r="O113" s="33">
        <v>0</v>
      </c>
      <c r="P113" s="33"/>
      <c r="Q113" s="33">
        <v>0</v>
      </c>
      <c r="R113" s="33"/>
      <c r="S113" s="33">
        <v>0</v>
      </c>
      <c r="T113" s="33"/>
      <c r="U113" s="33">
        <v>0</v>
      </c>
      <c r="V113" s="33"/>
      <c r="W113" s="33">
        <v>0</v>
      </c>
      <c r="X113" s="33"/>
      <c r="Y113" s="33">
        <v>0</v>
      </c>
      <c r="Z113" s="33"/>
      <c r="AA113" s="33">
        <v>0</v>
      </c>
    </row>
    <row r="114" spans="1:27" s="53" customFormat="1" ht="13.5" x14ac:dyDescent="0.25">
      <c r="A114" s="53" t="s">
        <v>31</v>
      </c>
      <c r="C114" s="54"/>
      <c r="D114" s="54"/>
      <c r="E114" s="33"/>
      <c r="F114" s="33"/>
      <c r="G114" s="33"/>
      <c r="H114" s="33"/>
      <c r="I114" s="33"/>
      <c r="J114" s="33"/>
      <c r="K114" s="33">
        <v>3875.23</v>
      </c>
      <c r="L114" s="33"/>
      <c r="M114" s="33">
        <v>9761.4800000000014</v>
      </c>
      <c r="N114" s="33"/>
      <c r="O114" s="33">
        <v>13882.770000000002</v>
      </c>
      <c r="P114" s="33"/>
      <c r="Q114" s="33">
        <v>10275.86</v>
      </c>
      <c r="R114" s="33"/>
      <c r="S114" s="33">
        <v>10134.98</v>
      </c>
      <c r="T114" s="33"/>
      <c r="U114" s="33">
        <v>0</v>
      </c>
      <c r="V114" s="33"/>
      <c r="W114" s="33">
        <v>0</v>
      </c>
      <c r="X114" s="33"/>
      <c r="Y114" s="33">
        <v>30027.280000000002</v>
      </c>
      <c r="Z114" s="33"/>
      <c r="AA114" s="33">
        <v>77957.600000000006</v>
      </c>
    </row>
    <row r="115" spans="1:27" s="53" customFormat="1" ht="13.5" x14ac:dyDescent="0.25">
      <c r="A115" s="53" t="s">
        <v>98</v>
      </c>
      <c r="C115" s="54"/>
      <c r="D115" s="54"/>
      <c r="E115" s="33"/>
      <c r="F115" s="33"/>
      <c r="G115" s="33"/>
      <c r="H115" s="33"/>
      <c r="I115" s="33"/>
      <c r="J115" s="33"/>
      <c r="K115" s="33">
        <v>1627.5966000000001</v>
      </c>
      <c r="L115" s="33"/>
      <c r="M115" s="33">
        <v>4099.8215999999993</v>
      </c>
      <c r="N115" s="33"/>
      <c r="O115" s="33">
        <v>5830.7633999999998</v>
      </c>
      <c r="P115" s="33"/>
      <c r="Q115" s="33">
        <v>4315.8612000000003</v>
      </c>
      <c r="R115" s="33"/>
      <c r="S115" s="33">
        <v>4256.6916000000001</v>
      </c>
      <c r="T115" s="33"/>
      <c r="U115" s="33">
        <v>0</v>
      </c>
      <c r="V115" s="33"/>
      <c r="W115" s="33">
        <v>0</v>
      </c>
      <c r="X115" s="33"/>
      <c r="Y115" s="33">
        <v>12611.4576</v>
      </c>
      <c r="Z115" s="33"/>
      <c r="AA115" s="33">
        <v>32742.192000000003</v>
      </c>
    </row>
    <row r="116" spans="1:27" s="53" customFormat="1" ht="15.75" x14ac:dyDescent="0.25">
      <c r="A116" s="53" t="s">
        <v>100</v>
      </c>
      <c r="C116" s="54"/>
      <c r="D116" s="54"/>
      <c r="E116" s="33"/>
      <c r="F116" s="33"/>
      <c r="G116" s="33"/>
      <c r="H116" s="33"/>
      <c r="I116" s="33"/>
      <c r="J116" s="33"/>
      <c r="K116" s="33">
        <v>387.52299999999997</v>
      </c>
      <c r="L116" s="33"/>
      <c r="M116" s="33">
        <v>976.14800000000014</v>
      </c>
      <c r="N116" s="33"/>
      <c r="O116" s="33">
        <v>1388.277</v>
      </c>
      <c r="P116" s="33"/>
      <c r="Q116" s="33">
        <v>1027.5860000000002</v>
      </c>
      <c r="R116" s="33"/>
      <c r="S116" s="33">
        <v>1013.498</v>
      </c>
      <c r="T116" s="33"/>
      <c r="U116" s="33">
        <v>0</v>
      </c>
      <c r="V116" s="33"/>
      <c r="W116" s="33">
        <v>0</v>
      </c>
      <c r="X116" s="33"/>
      <c r="Y116" s="33">
        <v>3002.7280000000001</v>
      </c>
      <c r="Z116" s="33"/>
      <c r="AA116" s="33">
        <v>7795.7600000000011</v>
      </c>
    </row>
    <row r="117" spans="1:27" s="53" customFormat="1" ht="13.5" x14ac:dyDescent="0.25">
      <c r="C117" s="54"/>
      <c r="D117" s="54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</row>
    <row r="118" spans="1:27" s="53" customFormat="1" ht="15.75" x14ac:dyDescent="0.25">
      <c r="A118" s="66" t="s">
        <v>116</v>
      </c>
      <c r="B118" s="66"/>
      <c r="C118" s="54"/>
      <c r="D118" s="54"/>
      <c r="E118" s="33"/>
      <c r="F118" s="33"/>
      <c r="G118" s="33"/>
      <c r="H118" s="33"/>
      <c r="I118" s="33"/>
      <c r="J118" s="33"/>
      <c r="K118" s="88"/>
      <c r="L118" s="33"/>
      <c r="M118" s="88"/>
      <c r="N118" s="33"/>
      <c r="O118" s="88"/>
      <c r="P118" s="33"/>
      <c r="Q118" s="88"/>
      <c r="R118" s="33"/>
      <c r="S118" s="88"/>
      <c r="T118" s="33"/>
      <c r="U118" s="33"/>
      <c r="V118" s="33"/>
      <c r="W118" s="33"/>
      <c r="X118" s="33"/>
      <c r="Y118" s="88"/>
      <c r="Z118" s="33"/>
      <c r="AA118" s="33"/>
    </row>
    <row r="119" spans="1:27" s="53" customFormat="1" ht="13.5" x14ac:dyDescent="0.25">
      <c r="A119" s="53" t="s">
        <v>1</v>
      </c>
      <c r="C119" s="54"/>
      <c r="D119" s="54"/>
      <c r="E119" s="33"/>
      <c r="F119" s="33"/>
      <c r="G119" s="33"/>
      <c r="H119" s="33"/>
      <c r="I119" s="33"/>
      <c r="J119" s="33"/>
      <c r="K119" s="33">
        <v>56695.09</v>
      </c>
      <c r="L119" s="33"/>
      <c r="M119" s="33">
        <v>217138.51</v>
      </c>
      <c r="N119" s="33"/>
      <c r="O119" s="33">
        <v>324471.58999999997</v>
      </c>
      <c r="P119" s="33"/>
      <c r="Q119" s="33">
        <v>325400.35999999993</v>
      </c>
      <c r="R119" s="33"/>
      <c r="S119" s="33">
        <v>174691.30000000002</v>
      </c>
      <c r="T119" s="33"/>
      <c r="U119" s="33">
        <v>0</v>
      </c>
      <c r="V119" s="33"/>
      <c r="W119" s="33">
        <v>0</v>
      </c>
      <c r="X119" s="33"/>
      <c r="Y119" s="33">
        <v>291497.17000000004</v>
      </c>
      <c r="Z119" s="33"/>
      <c r="AA119" s="33">
        <v>1389894.02</v>
      </c>
    </row>
    <row r="120" spans="1:27" s="53" customFormat="1" ht="13.5" x14ac:dyDescent="0.25">
      <c r="A120" s="53" t="s">
        <v>2</v>
      </c>
      <c r="C120" s="54"/>
      <c r="D120" s="54"/>
      <c r="E120" s="33"/>
      <c r="F120" s="33"/>
      <c r="G120" s="33"/>
      <c r="H120" s="33"/>
      <c r="I120" s="33"/>
      <c r="J120" s="33"/>
      <c r="K120" s="33">
        <v>53360.280000000006</v>
      </c>
      <c r="L120" s="33"/>
      <c r="M120" s="33">
        <v>185711.02000000002</v>
      </c>
      <c r="N120" s="33"/>
      <c r="O120" s="33">
        <v>292719.93</v>
      </c>
      <c r="P120" s="33"/>
      <c r="Q120" s="33">
        <v>289313.75</v>
      </c>
      <c r="R120" s="33"/>
      <c r="S120" s="33">
        <v>155217.43000000002</v>
      </c>
      <c r="T120" s="33"/>
      <c r="U120" s="33">
        <v>0</v>
      </c>
      <c r="V120" s="33"/>
      <c r="W120" s="33">
        <v>0</v>
      </c>
      <c r="X120" s="33"/>
      <c r="Y120" s="33">
        <v>268850.71999999997</v>
      </c>
      <c r="Z120" s="33"/>
      <c r="AA120" s="33">
        <v>1245173.1299999999</v>
      </c>
    </row>
    <row r="121" spans="1:27" s="53" customFormat="1" ht="15.75" x14ac:dyDescent="0.25">
      <c r="A121" s="53" t="s">
        <v>99</v>
      </c>
      <c r="C121" s="54"/>
      <c r="D121" s="54"/>
      <c r="E121" s="33"/>
      <c r="F121" s="33"/>
      <c r="G121" s="33"/>
      <c r="H121" s="33"/>
      <c r="I121" s="33"/>
      <c r="J121" s="33"/>
      <c r="K121" s="33">
        <v>0</v>
      </c>
      <c r="L121" s="33"/>
      <c r="M121" s="33">
        <v>0</v>
      </c>
      <c r="N121" s="33"/>
      <c r="O121" s="33">
        <v>0</v>
      </c>
      <c r="P121" s="33"/>
      <c r="Q121" s="33">
        <v>0</v>
      </c>
      <c r="R121" s="33"/>
      <c r="S121" s="33">
        <v>0</v>
      </c>
      <c r="T121" s="33"/>
      <c r="U121" s="33">
        <v>0</v>
      </c>
      <c r="V121" s="33"/>
      <c r="W121" s="33">
        <v>0</v>
      </c>
      <c r="X121" s="33"/>
      <c r="Y121" s="33">
        <v>0</v>
      </c>
      <c r="Z121" s="33"/>
      <c r="AA121" s="33">
        <v>0</v>
      </c>
    </row>
    <row r="122" spans="1:27" s="53" customFormat="1" ht="13.5" x14ac:dyDescent="0.25">
      <c r="A122" s="53" t="s">
        <v>31</v>
      </c>
      <c r="C122" s="54"/>
      <c r="D122" s="54"/>
      <c r="E122" s="33"/>
      <c r="F122" s="33"/>
      <c r="G122" s="33"/>
      <c r="H122" s="33"/>
      <c r="I122" s="33"/>
      <c r="J122" s="33"/>
      <c r="K122" s="33">
        <v>3334.8100000000004</v>
      </c>
      <c r="L122" s="33"/>
      <c r="M122" s="33">
        <v>31427.49</v>
      </c>
      <c r="N122" s="33"/>
      <c r="O122" s="33">
        <v>31751.659999999996</v>
      </c>
      <c r="P122" s="33"/>
      <c r="Q122" s="33">
        <v>36086.61</v>
      </c>
      <c r="R122" s="33"/>
      <c r="S122" s="33">
        <v>19473.870000000006</v>
      </c>
      <c r="T122" s="33"/>
      <c r="U122" s="33">
        <v>0</v>
      </c>
      <c r="V122" s="33"/>
      <c r="W122" s="33">
        <v>0</v>
      </c>
      <c r="X122" s="33"/>
      <c r="Y122" s="33">
        <v>22646.449999999997</v>
      </c>
      <c r="Z122" s="33"/>
      <c r="AA122" s="33">
        <v>144720.89000000001</v>
      </c>
    </row>
    <row r="123" spans="1:27" s="53" customFormat="1" ht="13.5" x14ac:dyDescent="0.25">
      <c r="A123" s="53" t="s">
        <v>98</v>
      </c>
      <c r="C123" s="54"/>
      <c r="D123" s="54"/>
      <c r="E123" s="33"/>
      <c r="F123" s="33"/>
      <c r="G123" s="33"/>
      <c r="H123" s="33"/>
      <c r="I123" s="33"/>
      <c r="J123" s="33"/>
      <c r="K123" s="33">
        <v>1400.6202000000001</v>
      </c>
      <c r="L123" s="33"/>
      <c r="M123" s="33">
        <v>13199.5458</v>
      </c>
      <c r="N123" s="33"/>
      <c r="O123" s="33">
        <v>13335.697199999999</v>
      </c>
      <c r="P123" s="33"/>
      <c r="Q123" s="33">
        <v>15156.376199999999</v>
      </c>
      <c r="R123" s="33"/>
      <c r="S123" s="33">
        <v>8179.0254000000004</v>
      </c>
      <c r="T123" s="33"/>
      <c r="U123" s="33">
        <v>0</v>
      </c>
      <c r="V123" s="33"/>
      <c r="W123" s="33">
        <v>0</v>
      </c>
      <c r="X123" s="33"/>
      <c r="Y123" s="33">
        <v>9511.509</v>
      </c>
      <c r="Z123" s="33"/>
      <c r="AA123" s="33">
        <v>60782.773799999995</v>
      </c>
    </row>
    <row r="124" spans="1:27" s="53" customFormat="1" ht="15.75" x14ac:dyDescent="0.25">
      <c r="A124" s="53" t="s">
        <v>100</v>
      </c>
      <c r="C124" s="54"/>
      <c r="D124" s="54"/>
      <c r="E124" s="33"/>
      <c r="F124" s="33"/>
      <c r="G124" s="33"/>
      <c r="H124" s="33"/>
      <c r="I124" s="33"/>
      <c r="J124" s="33"/>
      <c r="K124" s="33">
        <v>333.48099999999999</v>
      </c>
      <c r="L124" s="33"/>
      <c r="M124" s="33">
        <v>3142.7490000000007</v>
      </c>
      <c r="N124" s="33"/>
      <c r="O124" s="33">
        <v>3175.1660000000002</v>
      </c>
      <c r="P124" s="33"/>
      <c r="Q124" s="33">
        <v>3608.6610000000001</v>
      </c>
      <c r="R124" s="33"/>
      <c r="S124" s="33">
        <v>1947.3870000000004</v>
      </c>
      <c r="T124" s="33"/>
      <c r="U124" s="33">
        <v>0</v>
      </c>
      <c r="V124" s="33"/>
      <c r="W124" s="33">
        <v>0</v>
      </c>
      <c r="X124" s="33"/>
      <c r="Y124" s="33">
        <v>2264.645</v>
      </c>
      <c r="Z124" s="33"/>
      <c r="AA124" s="33">
        <v>14472.089000000002</v>
      </c>
    </row>
    <row r="125" spans="1:27" s="53" customFormat="1" ht="13.5" x14ac:dyDescent="0.25">
      <c r="C125" s="54"/>
      <c r="D125" s="54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</row>
    <row r="126" spans="1:27" s="53" customFormat="1" ht="15.75" x14ac:dyDescent="0.25">
      <c r="A126" s="66" t="s">
        <v>123</v>
      </c>
      <c r="C126" s="54"/>
      <c r="D126" s="54"/>
      <c r="E126" s="33"/>
      <c r="F126" s="33"/>
      <c r="G126" s="33"/>
      <c r="H126" s="33"/>
      <c r="I126" s="33"/>
      <c r="J126" s="33"/>
      <c r="K126" s="33"/>
      <c r="L126" s="33"/>
      <c r="M126" s="88"/>
      <c r="N126" s="33"/>
      <c r="O126" s="88"/>
      <c r="P126" s="33"/>
      <c r="Q126" s="88"/>
      <c r="R126" s="33"/>
      <c r="S126" s="88"/>
      <c r="T126" s="33"/>
      <c r="U126" s="33"/>
      <c r="V126" s="33"/>
      <c r="W126" s="33"/>
      <c r="X126" s="33"/>
      <c r="Y126" s="88"/>
      <c r="Z126" s="33"/>
      <c r="AA126" s="33"/>
    </row>
    <row r="127" spans="1:27" s="53" customFormat="1" ht="13.5" x14ac:dyDescent="0.25">
      <c r="A127" s="53" t="s">
        <v>1</v>
      </c>
      <c r="C127" s="54"/>
      <c r="D127" s="54"/>
      <c r="E127" s="33"/>
      <c r="F127" s="33"/>
      <c r="G127" s="33"/>
      <c r="H127" s="33"/>
      <c r="I127" s="33"/>
      <c r="J127" s="33"/>
      <c r="K127" s="33"/>
      <c r="L127" s="33"/>
      <c r="M127" s="33">
        <v>133616.81000000003</v>
      </c>
      <c r="N127" s="33"/>
      <c r="O127" s="33">
        <v>312024.58</v>
      </c>
      <c r="P127" s="33"/>
      <c r="Q127" s="33">
        <v>456098.86000000004</v>
      </c>
      <c r="R127" s="33"/>
      <c r="S127" s="33">
        <v>204778.99000000005</v>
      </c>
      <c r="T127" s="33"/>
      <c r="U127" s="33">
        <v>0</v>
      </c>
      <c r="V127" s="33"/>
      <c r="W127" s="33">
        <v>0</v>
      </c>
      <c r="X127" s="33"/>
      <c r="Y127" s="33">
        <v>405547.61</v>
      </c>
      <c r="Z127" s="33"/>
      <c r="AA127" s="33">
        <v>1512066.85</v>
      </c>
    </row>
    <row r="128" spans="1:27" s="53" customFormat="1" ht="13.5" x14ac:dyDescent="0.25">
      <c r="A128" s="53" t="s">
        <v>2</v>
      </c>
      <c r="C128" s="54"/>
      <c r="D128" s="54"/>
      <c r="E128" s="33"/>
      <c r="F128" s="33"/>
      <c r="G128" s="33"/>
      <c r="H128" s="33"/>
      <c r="I128" s="33"/>
      <c r="J128" s="33"/>
      <c r="K128" s="33"/>
      <c r="L128" s="33"/>
      <c r="M128" s="33">
        <v>121649.56</v>
      </c>
      <c r="N128" s="33"/>
      <c r="O128" s="33">
        <v>274384.63</v>
      </c>
      <c r="P128" s="33"/>
      <c r="Q128" s="33">
        <v>413599.38999999996</v>
      </c>
      <c r="R128" s="33"/>
      <c r="S128" s="33">
        <v>182365.16</v>
      </c>
      <c r="T128" s="33"/>
      <c r="U128" s="33">
        <v>0</v>
      </c>
      <c r="V128" s="33"/>
      <c r="W128" s="33">
        <v>0</v>
      </c>
      <c r="X128" s="33"/>
      <c r="Y128" s="33">
        <v>366249.23999999993</v>
      </c>
      <c r="Z128" s="33"/>
      <c r="AA128" s="33">
        <v>1358247.98</v>
      </c>
    </row>
    <row r="129" spans="1:27" s="53" customFormat="1" ht="15.75" x14ac:dyDescent="0.25">
      <c r="A129" s="53" t="s">
        <v>99</v>
      </c>
      <c r="C129" s="54"/>
      <c r="D129" s="54"/>
      <c r="E129" s="33"/>
      <c r="F129" s="33"/>
      <c r="G129" s="33"/>
      <c r="H129" s="33"/>
      <c r="I129" s="33"/>
      <c r="J129" s="33"/>
      <c r="K129" s="33"/>
      <c r="L129" s="33"/>
      <c r="M129" s="33">
        <v>0</v>
      </c>
      <c r="N129" s="33"/>
      <c r="O129" s="33">
        <v>0</v>
      </c>
      <c r="P129" s="33"/>
      <c r="Q129" s="33">
        <v>0</v>
      </c>
      <c r="R129" s="33"/>
      <c r="S129" s="33">
        <v>0</v>
      </c>
      <c r="T129" s="33"/>
      <c r="U129" s="33">
        <v>0</v>
      </c>
      <c r="V129" s="33"/>
      <c r="W129" s="33">
        <v>0</v>
      </c>
      <c r="X129" s="33"/>
      <c r="Y129" s="33">
        <v>0</v>
      </c>
      <c r="Z129" s="33"/>
      <c r="AA129" s="33">
        <v>0</v>
      </c>
    </row>
    <row r="130" spans="1:27" s="53" customFormat="1" ht="13.5" x14ac:dyDescent="0.25">
      <c r="A130" s="53" t="s">
        <v>31</v>
      </c>
      <c r="C130" s="54"/>
      <c r="D130" s="54"/>
      <c r="E130" s="33"/>
      <c r="F130" s="33"/>
      <c r="G130" s="33"/>
      <c r="H130" s="33"/>
      <c r="I130" s="33"/>
      <c r="J130" s="33"/>
      <c r="K130" s="33"/>
      <c r="L130" s="33"/>
      <c r="M130" s="33">
        <v>11967.25</v>
      </c>
      <c r="N130" s="33"/>
      <c r="O130" s="33">
        <v>37639.950000000004</v>
      </c>
      <c r="P130" s="33"/>
      <c r="Q130" s="33">
        <v>42499.469999999994</v>
      </c>
      <c r="R130" s="33"/>
      <c r="S130" s="33">
        <v>22413.829999999994</v>
      </c>
      <c r="T130" s="33"/>
      <c r="U130" s="33">
        <v>0</v>
      </c>
      <c r="V130" s="33"/>
      <c r="W130" s="33">
        <v>0</v>
      </c>
      <c r="X130" s="33"/>
      <c r="Y130" s="33">
        <v>39298.369999999995</v>
      </c>
      <c r="Z130" s="33"/>
      <c r="AA130" s="33">
        <v>153818.87</v>
      </c>
    </row>
    <row r="131" spans="1:27" s="53" customFormat="1" ht="13.5" x14ac:dyDescent="0.25">
      <c r="A131" s="53" t="s">
        <v>98</v>
      </c>
      <c r="C131" s="54"/>
      <c r="D131" s="54"/>
      <c r="E131" s="33"/>
      <c r="F131" s="33"/>
      <c r="G131" s="33"/>
      <c r="H131" s="33"/>
      <c r="I131" s="33"/>
      <c r="J131" s="33"/>
      <c r="K131" s="33"/>
      <c r="L131" s="33"/>
      <c r="M131" s="33">
        <v>5026.244999999999</v>
      </c>
      <c r="N131" s="33"/>
      <c r="O131" s="33">
        <v>15808.778999999999</v>
      </c>
      <c r="P131" s="33"/>
      <c r="Q131" s="33">
        <v>17849.777399999999</v>
      </c>
      <c r="R131" s="33"/>
      <c r="S131" s="33">
        <v>9413.8085999999985</v>
      </c>
      <c r="T131" s="33"/>
      <c r="U131" s="33">
        <v>0</v>
      </c>
      <c r="V131" s="33"/>
      <c r="W131" s="33">
        <v>0</v>
      </c>
      <c r="X131" s="33"/>
      <c r="Y131" s="33">
        <v>16505.315399999999</v>
      </c>
      <c r="Z131" s="33"/>
      <c r="AA131" s="33">
        <v>64603.925399999993</v>
      </c>
    </row>
    <row r="132" spans="1:27" s="53" customFormat="1" ht="15.75" x14ac:dyDescent="0.25">
      <c r="A132" s="53" t="s">
        <v>100</v>
      </c>
      <c r="C132" s="54"/>
      <c r="D132" s="54"/>
      <c r="E132" s="33"/>
      <c r="F132" s="33"/>
      <c r="G132" s="33"/>
      <c r="H132" s="33"/>
      <c r="I132" s="33"/>
      <c r="J132" s="33"/>
      <c r="K132" s="33"/>
      <c r="L132" s="33"/>
      <c r="M132" s="33">
        <v>1196.7250000000001</v>
      </c>
      <c r="N132" s="33"/>
      <c r="O132" s="33">
        <v>3763.9950000000008</v>
      </c>
      <c r="P132" s="33"/>
      <c r="Q132" s="33">
        <v>4249.9470000000001</v>
      </c>
      <c r="R132" s="33"/>
      <c r="S132" s="33">
        <v>2241.3830000000003</v>
      </c>
      <c r="T132" s="33"/>
      <c r="U132" s="33">
        <v>0</v>
      </c>
      <c r="V132" s="33"/>
      <c r="W132" s="33">
        <v>0</v>
      </c>
      <c r="X132" s="33"/>
      <c r="Y132" s="33">
        <v>3929.8370000000004</v>
      </c>
      <c r="Z132" s="33"/>
      <c r="AA132" s="33">
        <v>15381.887000000002</v>
      </c>
    </row>
    <row r="133" spans="1:27" s="53" customFormat="1" ht="13.5" x14ac:dyDescent="0.25">
      <c r="C133" s="54"/>
      <c r="D133" s="54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</row>
    <row r="134" spans="1:27" s="53" customFormat="1" ht="15.75" x14ac:dyDescent="0.25">
      <c r="A134" s="58" t="s">
        <v>124</v>
      </c>
      <c r="C134" s="54"/>
      <c r="D134" s="54"/>
      <c r="E134" s="33"/>
      <c r="F134" s="33"/>
      <c r="G134" s="33"/>
      <c r="H134" s="33"/>
      <c r="I134" s="33"/>
      <c r="J134" s="33"/>
      <c r="K134" s="33"/>
      <c r="L134" s="33"/>
      <c r="M134" s="88"/>
      <c r="N134" s="33"/>
      <c r="O134" s="88"/>
      <c r="P134" s="33"/>
      <c r="Q134" s="88"/>
      <c r="R134" s="33"/>
      <c r="S134" s="88"/>
      <c r="T134" s="33"/>
      <c r="U134" s="33"/>
      <c r="V134" s="33"/>
      <c r="W134" s="33"/>
      <c r="X134" s="33"/>
      <c r="Y134" s="88"/>
      <c r="Z134" s="33"/>
      <c r="AA134" s="33"/>
    </row>
    <row r="135" spans="1:27" s="53" customFormat="1" ht="13.5" x14ac:dyDescent="0.25">
      <c r="A135" s="53" t="s">
        <v>1</v>
      </c>
      <c r="C135" s="54"/>
      <c r="D135" s="54"/>
      <c r="E135" s="33"/>
      <c r="F135" s="33"/>
      <c r="G135" s="33"/>
      <c r="H135" s="33"/>
      <c r="I135" s="33"/>
      <c r="J135" s="33"/>
      <c r="K135" s="33"/>
      <c r="L135" s="33"/>
      <c r="M135" s="33">
        <v>123131.37999999999</v>
      </c>
      <c r="N135" s="33"/>
      <c r="O135" s="33">
        <v>296409.75</v>
      </c>
      <c r="P135" s="33"/>
      <c r="Q135" s="33">
        <v>498447.99000000005</v>
      </c>
      <c r="R135" s="33"/>
      <c r="S135" s="33">
        <v>369089.13</v>
      </c>
      <c r="T135" s="33"/>
      <c r="U135" s="33">
        <v>0</v>
      </c>
      <c r="V135" s="33"/>
      <c r="W135" s="33">
        <v>0</v>
      </c>
      <c r="X135" s="33"/>
      <c r="Y135" s="33">
        <v>304683.96000000002</v>
      </c>
      <c r="Z135" s="33"/>
      <c r="AA135" s="33">
        <v>1591762.21</v>
      </c>
    </row>
    <row r="136" spans="1:27" s="53" customFormat="1" ht="13.5" x14ac:dyDescent="0.25">
      <c r="A136" s="53" t="s">
        <v>2</v>
      </c>
      <c r="C136" s="54"/>
      <c r="D136" s="54"/>
      <c r="E136" s="33"/>
      <c r="F136" s="33"/>
      <c r="G136" s="33"/>
      <c r="H136" s="33"/>
      <c r="I136" s="33"/>
      <c r="J136" s="33"/>
      <c r="K136" s="33"/>
      <c r="L136" s="33"/>
      <c r="M136" s="33">
        <v>112762.41</v>
      </c>
      <c r="N136" s="33"/>
      <c r="O136" s="33">
        <v>259276.83999999997</v>
      </c>
      <c r="P136" s="33"/>
      <c r="Q136" s="33">
        <v>442624.02</v>
      </c>
      <c r="R136" s="33"/>
      <c r="S136" s="33">
        <v>322976.33999999997</v>
      </c>
      <c r="T136" s="33"/>
      <c r="U136" s="33">
        <v>0</v>
      </c>
      <c r="V136" s="33"/>
      <c r="W136" s="33">
        <v>0</v>
      </c>
      <c r="X136" s="33"/>
      <c r="Y136" s="33">
        <v>272389.75</v>
      </c>
      <c r="Z136" s="33"/>
      <c r="AA136" s="33">
        <v>1410029.3599999999</v>
      </c>
    </row>
    <row r="137" spans="1:27" s="53" customFormat="1" ht="15.75" x14ac:dyDescent="0.25">
      <c r="A137" s="53" t="s">
        <v>99</v>
      </c>
      <c r="C137" s="54"/>
      <c r="D137" s="54"/>
      <c r="E137" s="33"/>
      <c r="F137" s="33"/>
      <c r="G137" s="33"/>
      <c r="H137" s="33"/>
      <c r="I137" s="33"/>
      <c r="J137" s="33"/>
      <c r="K137" s="33"/>
      <c r="L137" s="33"/>
      <c r="M137" s="33">
        <v>0</v>
      </c>
      <c r="N137" s="33"/>
      <c r="O137" s="33">
        <v>0</v>
      </c>
      <c r="P137" s="33"/>
      <c r="Q137" s="33">
        <v>0</v>
      </c>
      <c r="R137" s="33"/>
      <c r="S137" s="33">
        <v>0</v>
      </c>
      <c r="T137" s="33"/>
      <c r="U137" s="33">
        <v>0</v>
      </c>
      <c r="V137" s="33"/>
      <c r="W137" s="33">
        <v>0</v>
      </c>
      <c r="X137" s="33"/>
      <c r="Y137" s="33">
        <v>0</v>
      </c>
      <c r="Z137" s="33"/>
      <c r="AA137" s="33">
        <v>0</v>
      </c>
    </row>
    <row r="138" spans="1:27" s="53" customFormat="1" ht="13.5" x14ac:dyDescent="0.25">
      <c r="A138" s="53" t="s">
        <v>31</v>
      </c>
      <c r="C138" s="54"/>
      <c r="D138" s="54"/>
      <c r="E138" s="33"/>
      <c r="F138" s="33"/>
      <c r="G138" s="33"/>
      <c r="H138" s="33"/>
      <c r="I138" s="33"/>
      <c r="J138" s="33"/>
      <c r="K138" s="33"/>
      <c r="L138" s="33"/>
      <c r="M138" s="33">
        <v>10368.970000000001</v>
      </c>
      <c r="N138" s="33"/>
      <c r="O138" s="33">
        <v>37132.910000000003</v>
      </c>
      <c r="P138" s="33"/>
      <c r="Q138" s="33">
        <v>55823.97</v>
      </c>
      <c r="R138" s="33"/>
      <c r="S138" s="33">
        <v>46112.79</v>
      </c>
      <c r="T138" s="33"/>
      <c r="U138" s="33">
        <v>0</v>
      </c>
      <c r="V138" s="33"/>
      <c r="W138" s="33">
        <v>0</v>
      </c>
      <c r="X138" s="33"/>
      <c r="Y138" s="33">
        <v>32294.21</v>
      </c>
      <c r="Z138" s="33"/>
      <c r="AA138" s="33">
        <v>181732.85</v>
      </c>
    </row>
    <row r="139" spans="1:27" s="53" customFormat="1" ht="13.5" x14ac:dyDescent="0.25">
      <c r="A139" s="53" t="s">
        <v>98</v>
      </c>
      <c r="C139" s="54"/>
      <c r="D139" s="54"/>
      <c r="E139" s="33"/>
      <c r="F139" s="33"/>
      <c r="G139" s="33"/>
      <c r="H139" s="33"/>
      <c r="I139" s="33"/>
      <c r="J139" s="33"/>
      <c r="K139" s="33"/>
      <c r="L139" s="33"/>
      <c r="M139" s="33">
        <v>4354.9673999999995</v>
      </c>
      <c r="N139" s="33"/>
      <c r="O139" s="33">
        <v>15595.822199999999</v>
      </c>
      <c r="P139" s="33"/>
      <c r="Q139" s="33">
        <v>23446.0674</v>
      </c>
      <c r="R139" s="33"/>
      <c r="S139" s="33">
        <v>19367.371800000001</v>
      </c>
      <c r="T139" s="33"/>
      <c r="U139" s="33">
        <v>0</v>
      </c>
      <c r="V139" s="33"/>
      <c r="W139" s="33">
        <v>0</v>
      </c>
      <c r="X139" s="33"/>
      <c r="Y139" s="33">
        <v>13563.5682</v>
      </c>
      <c r="Z139" s="33"/>
      <c r="AA139" s="33">
        <v>76327.796999999991</v>
      </c>
    </row>
    <row r="140" spans="1:27" s="53" customFormat="1" ht="15.75" x14ac:dyDescent="0.25">
      <c r="A140" s="53" t="s">
        <v>100</v>
      </c>
      <c r="C140" s="54"/>
      <c r="D140" s="54"/>
      <c r="E140" s="33"/>
      <c r="F140" s="33"/>
      <c r="G140" s="33"/>
      <c r="H140" s="33"/>
      <c r="I140" s="33"/>
      <c r="J140" s="33"/>
      <c r="K140" s="33"/>
      <c r="L140" s="33"/>
      <c r="M140" s="33">
        <v>1036.8969999999999</v>
      </c>
      <c r="N140" s="33"/>
      <c r="O140" s="33">
        <v>3713.2910000000002</v>
      </c>
      <c r="P140" s="33"/>
      <c r="Q140" s="33">
        <v>5582.3970000000008</v>
      </c>
      <c r="R140" s="33"/>
      <c r="S140" s="33">
        <v>4611.2790000000005</v>
      </c>
      <c r="T140" s="33"/>
      <c r="U140" s="33">
        <v>0</v>
      </c>
      <c r="V140" s="33"/>
      <c r="W140" s="33">
        <v>0</v>
      </c>
      <c r="X140" s="33"/>
      <c r="Y140" s="33">
        <v>3229.4210000000003</v>
      </c>
      <c r="Z140" s="33"/>
      <c r="AA140" s="33">
        <v>18173.285000000003</v>
      </c>
    </row>
    <row r="141" spans="1:27" s="53" customFormat="1" ht="13.5" x14ac:dyDescent="0.25">
      <c r="C141" s="54"/>
      <c r="D141" s="54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</row>
    <row r="142" spans="1:27" s="53" customFormat="1" ht="15.75" x14ac:dyDescent="0.25">
      <c r="A142" s="58" t="s">
        <v>125</v>
      </c>
      <c r="C142" s="54"/>
      <c r="D142" s="54"/>
      <c r="E142" s="33"/>
      <c r="F142" s="33"/>
      <c r="G142" s="33"/>
      <c r="H142" s="33"/>
      <c r="I142" s="33"/>
      <c r="J142" s="33"/>
      <c r="K142" s="33"/>
      <c r="L142" s="33"/>
      <c r="M142" s="88"/>
      <c r="N142" s="33"/>
      <c r="O142" s="88"/>
      <c r="P142" s="33"/>
      <c r="Q142" s="88"/>
      <c r="R142" s="33"/>
      <c r="S142" s="88"/>
      <c r="T142" s="33"/>
      <c r="U142" s="33"/>
      <c r="V142" s="33"/>
      <c r="W142" s="33"/>
      <c r="X142" s="33"/>
      <c r="Y142" s="88"/>
      <c r="Z142" s="33"/>
      <c r="AA142" s="33"/>
    </row>
    <row r="143" spans="1:27" s="53" customFormat="1" ht="13.5" x14ac:dyDescent="0.25">
      <c r="A143" s="53" t="s">
        <v>1</v>
      </c>
      <c r="C143" s="54"/>
      <c r="D143" s="54"/>
      <c r="E143" s="33"/>
      <c r="F143" s="33"/>
      <c r="G143" s="33"/>
      <c r="H143" s="33"/>
      <c r="I143" s="33"/>
      <c r="J143" s="33"/>
      <c r="K143" s="33"/>
      <c r="L143" s="33"/>
      <c r="M143" s="33">
        <v>225718.56999999998</v>
      </c>
      <c r="N143" s="33"/>
      <c r="O143" s="33">
        <v>603497.69999999995</v>
      </c>
      <c r="P143" s="33"/>
      <c r="Q143" s="33">
        <v>766950.78</v>
      </c>
      <c r="R143" s="33"/>
      <c r="S143" s="33">
        <v>690604.49</v>
      </c>
      <c r="T143" s="33"/>
      <c r="U143" s="33">
        <v>0</v>
      </c>
      <c r="V143" s="33"/>
      <c r="W143" s="33">
        <v>0</v>
      </c>
      <c r="X143" s="33"/>
      <c r="Y143" s="33">
        <v>738467.97</v>
      </c>
      <c r="Z143" s="33"/>
      <c r="AA143" s="33">
        <v>3025239.51</v>
      </c>
    </row>
    <row r="144" spans="1:27" s="53" customFormat="1" ht="13.5" x14ac:dyDescent="0.25">
      <c r="A144" s="53" t="s">
        <v>2</v>
      </c>
      <c r="C144" s="54"/>
      <c r="D144" s="54"/>
      <c r="E144" s="33"/>
      <c r="F144" s="33"/>
      <c r="G144" s="33"/>
      <c r="H144" s="33"/>
      <c r="I144" s="33"/>
      <c r="J144" s="33"/>
      <c r="K144" s="33"/>
      <c r="L144" s="33"/>
      <c r="M144" s="33">
        <v>203280.95</v>
      </c>
      <c r="N144" s="33"/>
      <c r="O144" s="33">
        <v>540903.32999999996</v>
      </c>
      <c r="P144" s="33"/>
      <c r="Q144" s="33">
        <v>694612.6</v>
      </c>
      <c r="R144" s="33"/>
      <c r="S144" s="33">
        <v>614259.89999999991</v>
      </c>
      <c r="T144" s="33"/>
      <c r="U144" s="33">
        <v>0</v>
      </c>
      <c r="V144" s="33"/>
      <c r="W144" s="33">
        <v>0</v>
      </c>
      <c r="X144" s="33"/>
      <c r="Y144" s="33">
        <v>659069.49</v>
      </c>
      <c r="Z144" s="33"/>
      <c r="AA144" s="33">
        <v>2712126.2699999996</v>
      </c>
    </row>
    <row r="145" spans="1:27" s="53" customFormat="1" ht="15.75" x14ac:dyDescent="0.25">
      <c r="A145" s="53" t="s">
        <v>99</v>
      </c>
      <c r="C145" s="54"/>
      <c r="D145" s="54"/>
      <c r="E145" s="33"/>
      <c r="F145" s="33"/>
      <c r="G145" s="33"/>
      <c r="H145" s="33"/>
      <c r="I145" s="33"/>
      <c r="J145" s="33"/>
      <c r="K145" s="33"/>
      <c r="L145" s="33"/>
      <c r="M145" s="33">
        <v>0</v>
      </c>
      <c r="N145" s="33"/>
      <c r="O145" s="33">
        <v>0</v>
      </c>
      <c r="P145" s="33"/>
      <c r="Q145" s="33">
        <v>0</v>
      </c>
      <c r="R145" s="33"/>
      <c r="S145" s="33">
        <v>0</v>
      </c>
      <c r="T145" s="33"/>
      <c r="U145" s="33">
        <v>0</v>
      </c>
      <c r="V145" s="33"/>
      <c r="W145" s="33">
        <v>0</v>
      </c>
      <c r="X145" s="33"/>
      <c r="Y145" s="33">
        <v>0</v>
      </c>
      <c r="Z145" s="33"/>
      <c r="AA145" s="33">
        <v>0</v>
      </c>
    </row>
    <row r="146" spans="1:27" s="53" customFormat="1" ht="13.5" x14ac:dyDescent="0.25">
      <c r="A146" s="53" t="s">
        <v>31</v>
      </c>
      <c r="C146" s="54"/>
      <c r="D146" s="54"/>
      <c r="E146" s="33"/>
      <c r="F146" s="33"/>
      <c r="G146" s="33"/>
      <c r="H146" s="33"/>
      <c r="I146" s="33"/>
      <c r="J146" s="33"/>
      <c r="K146" s="33"/>
      <c r="L146" s="33"/>
      <c r="M146" s="33">
        <v>22437.62</v>
      </c>
      <c r="N146" s="33"/>
      <c r="O146" s="33">
        <v>62594.37</v>
      </c>
      <c r="P146" s="33"/>
      <c r="Q146" s="33">
        <v>72338.180000000008</v>
      </c>
      <c r="R146" s="33"/>
      <c r="S146" s="33">
        <v>76344.59</v>
      </c>
      <c r="T146" s="33"/>
      <c r="U146" s="33">
        <v>0</v>
      </c>
      <c r="V146" s="33"/>
      <c r="W146" s="33">
        <v>0</v>
      </c>
      <c r="X146" s="33"/>
      <c r="Y146" s="33">
        <v>79398.48000000001</v>
      </c>
      <c r="Z146" s="33"/>
      <c r="AA146" s="33">
        <v>313113.24</v>
      </c>
    </row>
    <row r="147" spans="1:27" s="53" customFormat="1" ht="13.5" x14ac:dyDescent="0.25">
      <c r="A147" s="53" t="s">
        <v>98</v>
      </c>
      <c r="C147" s="54"/>
      <c r="D147" s="54"/>
      <c r="E147" s="33"/>
      <c r="F147" s="33"/>
      <c r="G147" s="33"/>
      <c r="H147" s="33"/>
      <c r="I147" s="33"/>
      <c r="J147" s="33"/>
      <c r="K147" s="33"/>
      <c r="L147" s="33"/>
      <c r="M147" s="33">
        <v>9423.8004000000001</v>
      </c>
      <c r="N147" s="33"/>
      <c r="O147" s="33">
        <v>26289.635400000003</v>
      </c>
      <c r="P147" s="33"/>
      <c r="Q147" s="33">
        <v>30382.035599999999</v>
      </c>
      <c r="R147" s="33"/>
      <c r="S147" s="33">
        <v>32064.727800000004</v>
      </c>
      <c r="T147" s="33"/>
      <c r="U147" s="33">
        <v>0</v>
      </c>
      <c r="V147" s="33"/>
      <c r="W147" s="33">
        <v>0</v>
      </c>
      <c r="X147" s="33"/>
      <c r="Y147" s="33">
        <v>33347.361600000004</v>
      </c>
      <c r="Z147" s="33"/>
      <c r="AA147" s="33">
        <v>131507.56080000004</v>
      </c>
    </row>
    <row r="148" spans="1:27" s="53" customFormat="1" ht="15.75" x14ac:dyDescent="0.25">
      <c r="A148" s="53" t="s">
        <v>100</v>
      </c>
      <c r="C148" s="54"/>
      <c r="D148" s="54"/>
      <c r="E148" s="33"/>
      <c r="F148" s="33"/>
      <c r="G148" s="33"/>
      <c r="H148" s="33"/>
      <c r="I148" s="33"/>
      <c r="J148" s="33"/>
      <c r="K148" s="33"/>
      <c r="L148" s="33"/>
      <c r="M148" s="33">
        <v>2243.7619999999997</v>
      </c>
      <c r="N148" s="33"/>
      <c r="O148" s="33">
        <v>6259.4370000000017</v>
      </c>
      <c r="P148" s="33"/>
      <c r="Q148" s="33">
        <v>7233.8180000000002</v>
      </c>
      <c r="R148" s="33"/>
      <c r="S148" s="33">
        <v>7634.4589999999998</v>
      </c>
      <c r="T148" s="33"/>
      <c r="U148" s="33">
        <v>0</v>
      </c>
      <c r="V148" s="33"/>
      <c r="W148" s="33">
        <v>0</v>
      </c>
      <c r="X148" s="33"/>
      <c r="Y148" s="33">
        <v>7939.8480000000009</v>
      </c>
      <c r="Z148" s="33"/>
      <c r="AA148" s="33">
        <v>31311.324000000001</v>
      </c>
    </row>
    <row r="149" spans="1:27" s="53" customFormat="1" ht="13.5" x14ac:dyDescent="0.25">
      <c r="C149" s="54"/>
      <c r="D149" s="54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</row>
    <row r="150" spans="1:27" s="53" customFormat="1" ht="15.75" x14ac:dyDescent="0.25">
      <c r="A150" s="66" t="s">
        <v>126</v>
      </c>
      <c r="C150" s="54"/>
      <c r="D150" s="54"/>
      <c r="E150" s="33"/>
      <c r="F150" s="33"/>
      <c r="G150" s="33"/>
      <c r="H150" s="33"/>
      <c r="I150" s="33"/>
      <c r="J150" s="33"/>
      <c r="K150" s="33"/>
      <c r="L150" s="33"/>
      <c r="M150" s="88"/>
      <c r="N150" s="33"/>
      <c r="O150" s="88"/>
      <c r="P150" s="33"/>
      <c r="Q150" s="88"/>
      <c r="R150" s="33"/>
      <c r="S150" s="88"/>
      <c r="T150" s="33"/>
      <c r="U150" s="33"/>
      <c r="V150" s="33"/>
      <c r="W150" s="33"/>
      <c r="X150" s="33"/>
      <c r="Y150" s="88"/>
      <c r="Z150" s="33"/>
      <c r="AA150" s="33"/>
    </row>
    <row r="151" spans="1:27" s="53" customFormat="1" ht="13.5" x14ac:dyDescent="0.25">
      <c r="A151" s="53" t="s">
        <v>1</v>
      </c>
      <c r="C151" s="54"/>
      <c r="D151" s="54"/>
      <c r="E151" s="33"/>
      <c r="F151" s="33"/>
      <c r="G151" s="33"/>
      <c r="H151" s="33"/>
      <c r="I151" s="33"/>
      <c r="J151" s="33"/>
      <c r="K151" s="33"/>
      <c r="L151" s="33"/>
      <c r="M151" s="33">
        <v>23731.29</v>
      </c>
      <c r="N151" s="33"/>
      <c r="O151" s="33">
        <v>125217.16</v>
      </c>
      <c r="P151" s="33"/>
      <c r="Q151" s="33">
        <v>192113.33999999997</v>
      </c>
      <c r="R151" s="33"/>
      <c r="S151" s="33">
        <v>198141.48999999996</v>
      </c>
      <c r="T151" s="33"/>
      <c r="U151" s="33">
        <v>0</v>
      </c>
      <c r="V151" s="33"/>
      <c r="W151" s="33">
        <v>0</v>
      </c>
      <c r="X151" s="33"/>
      <c r="Y151" s="33">
        <v>212093.62</v>
      </c>
      <c r="Z151" s="33"/>
      <c r="AA151" s="33">
        <v>751296.89999999991</v>
      </c>
    </row>
    <row r="152" spans="1:27" s="53" customFormat="1" ht="13.5" x14ac:dyDescent="0.25">
      <c r="A152" s="53" t="s">
        <v>2</v>
      </c>
      <c r="C152" s="54"/>
      <c r="D152" s="54"/>
      <c r="E152" s="33"/>
      <c r="F152" s="33"/>
      <c r="G152" s="33"/>
      <c r="H152" s="33"/>
      <c r="I152" s="33"/>
      <c r="J152" s="33"/>
      <c r="K152" s="33"/>
      <c r="L152" s="33"/>
      <c r="M152" s="33">
        <v>19862.789999999997</v>
      </c>
      <c r="N152" s="33"/>
      <c r="O152" s="33">
        <v>108417.47</v>
      </c>
      <c r="P152" s="33"/>
      <c r="Q152" s="33">
        <v>174121.74000000002</v>
      </c>
      <c r="R152" s="33"/>
      <c r="S152" s="33">
        <v>185889.15999999997</v>
      </c>
      <c r="T152" s="33"/>
      <c r="U152" s="33">
        <v>0</v>
      </c>
      <c r="V152" s="33"/>
      <c r="W152" s="33">
        <v>0</v>
      </c>
      <c r="X152" s="33"/>
      <c r="Y152" s="33">
        <v>188473.94</v>
      </c>
      <c r="Z152" s="33"/>
      <c r="AA152" s="33">
        <v>676765.1</v>
      </c>
    </row>
    <row r="153" spans="1:27" s="53" customFormat="1" ht="15.75" x14ac:dyDescent="0.25">
      <c r="A153" s="53" t="s">
        <v>99</v>
      </c>
      <c r="C153" s="54"/>
      <c r="D153" s="54"/>
      <c r="E153" s="33"/>
      <c r="F153" s="33"/>
      <c r="G153" s="33"/>
      <c r="H153" s="33"/>
      <c r="I153" s="33"/>
      <c r="J153" s="33"/>
      <c r="K153" s="33"/>
      <c r="L153" s="33"/>
      <c r="M153" s="33">
        <v>0</v>
      </c>
      <c r="N153" s="33"/>
      <c r="O153" s="33">
        <v>0</v>
      </c>
      <c r="P153" s="33"/>
      <c r="Q153" s="33">
        <v>0</v>
      </c>
      <c r="R153" s="33"/>
      <c r="S153" s="33">
        <v>0</v>
      </c>
      <c r="T153" s="33"/>
      <c r="U153" s="33">
        <v>0</v>
      </c>
      <c r="V153" s="33"/>
      <c r="W153" s="33">
        <v>0</v>
      </c>
      <c r="X153" s="33"/>
      <c r="Y153" s="33">
        <v>0</v>
      </c>
      <c r="Z153" s="33"/>
      <c r="AA153" s="33">
        <v>0</v>
      </c>
    </row>
    <row r="154" spans="1:27" s="53" customFormat="1" ht="13.5" x14ac:dyDescent="0.25">
      <c r="A154" s="53" t="s">
        <v>31</v>
      </c>
      <c r="C154" s="54"/>
      <c r="D154" s="54"/>
      <c r="E154" s="33"/>
      <c r="F154" s="33"/>
      <c r="G154" s="33"/>
      <c r="H154" s="33"/>
      <c r="I154" s="33"/>
      <c r="J154" s="33"/>
      <c r="K154" s="33"/>
      <c r="L154" s="33"/>
      <c r="M154" s="33">
        <v>3868.5</v>
      </c>
      <c r="N154" s="33"/>
      <c r="O154" s="33">
        <v>16799.689999999999</v>
      </c>
      <c r="P154" s="33"/>
      <c r="Q154" s="33">
        <v>17991.599999999999</v>
      </c>
      <c r="R154" s="33"/>
      <c r="S154" s="33">
        <v>12252.330000000002</v>
      </c>
      <c r="T154" s="33"/>
      <c r="U154" s="33">
        <v>0</v>
      </c>
      <c r="V154" s="33"/>
      <c r="W154" s="33">
        <v>0</v>
      </c>
      <c r="X154" s="33"/>
      <c r="Y154" s="33">
        <v>23619.68</v>
      </c>
      <c r="Z154" s="33"/>
      <c r="AA154" s="33">
        <v>74531.799999999988</v>
      </c>
    </row>
    <row r="155" spans="1:27" s="53" customFormat="1" ht="13.5" x14ac:dyDescent="0.25">
      <c r="A155" s="53" t="s">
        <v>98</v>
      </c>
      <c r="C155" s="54"/>
      <c r="D155" s="54"/>
      <c r="E155" s="33"/>
      <c r="F155" s="33"/>
      <c r="G155" s="33"/>
      <c r="H155" s="33"/>
      <c r="I155" s="33"/>
      <c r="J155" s="33"/>
      <c r="K155" s="33"/>
      <c r="L155" s="33"/>
      <c r="M155" s="33">
        <v>1624.77</v>
      </c>
      <c r="N155" s="33"/>
      <c r="O155" s="33">
        <v>7055.8697999999986</v>
      </c>
      <c r="P155" s="33"/>
      <c r="Q155" s="33">
        <v>7556.4719999999998</v>
      </c>
      <c r="R155" s="33"/>
      <c r="S155" s="33">
        <v>5145.9786000000004</v>
      </c>
      <c r="T155" s="33"/>
      <c r="U155" s="33">
        <v>0</v>
      </c>
      <c r="V155" s="33"/>
      <c r="W155" s="33">
        <v>0</v>
      </c>
      <c r="X155" s="33"/>
      <c r="Y155" s="33">
        <v>9920.2656000000006</v>
      </c>
      <c r="Z155" s="33"/>
      <c r="AA155" s="33">
        <v>31303.356</v>
      </c>
    </row>
    <row r="156" spans="1:27" s="53" customFormat="1" ht="15.75" x14ac:dyDescent="0.25">
      <c r="A156" s="53" t="s">
        <v>100</v>
      </c>
      <c r="C156" s="54"/>
      <c r="D156" s="54"/>
      <c r="E156" s="33"/>
      <c r="F156" s="33"/>
      <c r="G156" s="33"/>
      <c r="H156" s="33"/>
      <c r="I156" s="33"/>
      <c r="J156" s="33"/>
      <c r="K156" s="33"/>
      <c r="L156" s="33"/>
      <c r="M156" s="33">
        <v>386.85</v>
      </c>
      <c r="N156" s="33"/>
      <c r="O156" s="33">
        <v>1679.9690000000005</v>
      </c>
      <c r="P156" s="33"/>
      <c r="Q156" s="33">
        <v>1799.16</v>
      </c>
      <c r="R156" s="33"/>
      <c r="S156" s="33">
        <v>1225.2330000000002</v>
      </c>
      <c r="T156" s="33"/>
      <c r="U156" s="33">
        <v>0</v>
      </c>
      <c r="V156" s="33"/>
      <c r="W156" s="33">
        <v>0</v>
      </c>
      <c r="X156" s="33"/>
      <c r="Y156" s="33">
        <v>2361.9680000000003</v>
      </c>
      <c r="Z156" s="33"/>
      <c r="AA156" s="33">
        <v>7453.18</v>
      </c>
    </row>
    <row r="157" spans="1:27" s="53" customFormat="1" ht="13.5" x14ac:dyDescent="0.25">
      <c r="C157" s="54"/>
      <c r="D157" s="54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</row>
    <row r="158" spans="1:27" s="53" customFormat="1" ht="15.75" x14ac:dyDescent="0.25">
      <c r="A158" s="58" t="s">
        <v>128</v>
      </c>
      <c r="C158" s="54"/>
      <c r="D158" s="54"/>
      <c r="E158" s="33"/>
      <c r="F158" s="33"/>
      <c r="G158" s="33"/>
      <c r="H158" s="33"/>
      <c r="I158" s="33"/>
      <c r="J158" s="33"/>
      <c r="K158" s="33"/>
      <c r="L158" s="33"/>
      <c r="M158" s="88"/>
      <c r="N158" s="33"/>
      <c r="O158" s="88"/>
      <c r="P158" s="33"/>
      <c r="Q158" s="88"/>
      <c r="R158" s="33"/>
      <c r="S158" s="88"/>
      <c r="T158" s="33"/>
      <c r="U158" s="33"/>
      <c r="V158" s="33"/>
      <c r="W158" s="33"/>
      <c r="X158" s="33"/>
      <c r="Y158" s="88"/>
      <c r="Z158" s="33"/>
      <c r="AA158" s="33"/>
    </row>
    <row r="159" spans="1:27" s="53" customFormat="1" ht="13.5" x14ac:dyDescent="0.25">
      <c r="A159" s="53" t="s">
        <v>1</v>
      </c>
      <c r="C159" s="54"/>
      <c r="D159" s="54"/>
      <c r="E159" s="33"/>
      <c r="F159" s="33"/>
      <c r="G159" s="33"/>
      <c r="H159" s="33"/>
      <c r="I159" s="33"/>
      <c r="J159" s="33"/>
      <c r="K159" s="33"/>
      <c r="L159" s="33"/>
      <c r="M159" s="33">
        <v>436851.63000000006</v>
      </c>
      <c r="N159" s="33"/>
      <c r="O159" s="33">
        <v>782892.72000000009</v>
      </c>
      <c r="P159" s="33"/>
      <c r="Q159" s="33">
        <v>919206.26000000013</v>
      </c>
      <c r="R159" s="33"/>
      <c r="S159" s="33">
        <v>525018.79</v>
      </c>
      <c r="T159" s="33"/>
      <c r="U159" s="33">
        <v>0</v>
      </c>
      <c r="V159" s="33"/>
      <c r="W159" s="33">
        <v>0</v>
      </c>
      <c r="X159" s="33"/>
      <c r="Y159" s="33">
        <v>169963.22</v>
      </c>
      <c r="Z159" s="33"/>
      <c r="AA159" s="33">
        <v>2833932.6200000006</v>
      </c>
    </row>
    <row r="160" spans="1:27" s="53" customFormat="1" ht="13.5" x14ac:dyDescent="0.25">
      <c r="A160" s="53" t="s">
        <v>2</v>
      </c>
      <c r="C160" s="54"/>
      <c r="D160" s="54"/>
      <c r="E160" s="33"/>
      <c r="F160" s="33"/>
      <c r="G160" s="33"/>
      <c r="H160" s="33"/>
      <c r="I160" s="33"/>
      <c r="J160" s="33"/>
      <c r="K160" s="33"/>
      <c r="L160" s="33"/>
      <c r="M160" s="33">
        <v>395508.59</v>
      </c>
      <c r="N160" s="33"/>
      <c r="O160" s="33">
        <v>705034.65999999992</v>
      </c>
      <c r="P160" s="33"/>
      <c r="Q160" s="33">
        <v>826770.4</v>
      </c>
      <c r="R160" s="33"/>
      <c r="S160" s="33">
        <v>469954.87999999995</v>
      </c>
      <c r="T160" s="33"/>
      <c r="U160" s="33">
        <v>0</v>
      </c>
      <c r="V160" s="33"/>
      <c r="W160" s="33">
        <v>0</v>
      </c>
      <c r="X160" s="33"/>
      <c r="Y160" s="33">
        <v>158884</v>
      </c>
      <c r="Z160" s="33"/>
      <c r="AA160" s="33">
        <v>2556152.5299999998</v>
      </c>
    </row>
    <row r="161" spans="1:27" s="53" customFormat="1" ht="15.75" x14ac:dyDescent="0.25">
      <c r="A161" s="53" t="s">
        <v>99</v>
      </c>
      <c r="C161" s="54"/>
      <c r="D161" s="54"/>
      <c r="E161" s="33"/>
      <c r="F161" s="33"/>
      <c r="G161" s="33"/>
      <c r="H161" s="33"/>
      <c r="I161" s="33"/>
      <c r="J161" s="33"/>
      <c r="K161" s="33"/>
      <c r="L161" s="33"/>
      <c r="M161" s="33">
        <v>0</v>
      </c>
      <c r="N161" s="33"/>
      <c r="O161" s="33">
        <v>0</v>
      </c>
      <c r="P161" s="33"/>
      <c r="Q161" s="33">
        <v>0</v>
      </c>
      <c r="R161" s="33"/>
      <c r="S161" s="33">
        <v>0</v>
      </c>
      <c r="T161" s="33"/>
      <c r="U161" s="33">
        <v>0</v>
      </c>
      <c r="V161" s="33"/>
      <c r="W161" s="33">
        <v>0</v>
      </c>
      <c r="X161" s="33"/>
      <c r="Y161" s="33">
        <v>0</v>
      </c>
      <c r="Z161" s="33"/>
      <c r="AA161" s="33">
        <v>0</v>
      </c>
    </row>
    <row r="162" spans="1:27" s="53" customFormat="1" ht="13.5" x14ac:dyDescent="0.25">
      <c r="A162" s="53" t="s">
        <v>31</v>
      </c>
      <c r="C162" s="54"/>
      <c r="D162" s="54"/>
      <c r="E162" s="33"/>
      <c r="F162" s="33"/>
      <c r="G162" s="33"/>
      <c r="H162" s="33"/>
      <c r="I162" s="33"/>
      <c r="J162" s="33"/>
      <c r="K162" s="33"/>
      <c r="L162" s="33"/>
      <c r="M162" s="33">
        <v>41343.040000000001</v>
      </c>
      <c r="N162" s="33"/>
      <c r="O162" s="33">
        <v>77858.06</v>
      </c>
      <c r="P162" s="33"/>
      <c r="Q162" s="33">
        <v>92435.86</v>
      </c>
      <c r="R162" s="33"/>
      <c r="S162" s="33">
        <v>55063.91</v>
      </c>
      <c r="T162" s="33"/>
      <c r="U162" s="33">
        <v>0</v>
      </c>
      <c r="V162" s="33"/>
      <c r="W162" s="33">
        <v>0</v>
      </c>
      <c r="X162" s="33"/>
      <c r="Y162" s="33">
        <v>11079.22</v>
      </c>
      <c r="Z162" s="33"/>
      <c r="AA162" s="33">
        <v>277780.08999999997</v>
      </c>
    </row>
    <row r="163" spans="1:27" s="53" customFormat="1" ht="13.5" x14ac:dyDescent="0.25">
      <c r="A163" s="53" t="s">
        <v>98</v>
      </c>
      <c r="C163" s="54"/>
      <c r="D163" s="54"/>
      <c r="E163" s="33"/>
      <c r="F163" s="33"/>
      <c r="G163" s="33"/>
      <c r="H163" s="33"/>
      <c r="I163" s="33"/>
      <c r="J163" s="33"/>
      <c r="K163" s="33"/>
      <c r="L163" s="33"/>
      <c r="M163" s="33">
        <v>17364.076799999999</v>
      </c>
      <c r="N163" s="33"/>
      <c r="O163" s="33">
        <v>32700.385199999997</v>
      </c>
      <c r="P163" s="33"/>
      <c r="Q163" s="33">
        <v>38823.061200000004</v>
      </c>
      <c r="R163" s="33"/>
      <c r="S163" s="33">
        <v>23126.842200000003</v>
      </c>
      <c r="T163" s="33"/>
      <c r="U163" s="33">
        <v>0</v>
      </c>
      <c r="V163" s="33"/>
      <c r="W163" s="33">
        <v>0</v>
      </c>
      <c r="X163" s="33"/>
      <c r="Y163" s="33">
        <v>4653.2723999999998</v>
      </c>
      <c r="Z163" s="33"/>
      <c r="AA163" s="33">
        <v>116667.6378</v>
      </c>
    </row>
    <row r="164" spans="1:27" s="53" customFormat="1" ht="15.75" x14ac:dyDescent="0.25">
      <c r="A164" s="53" t="s">
        <v>100</v>
      </c>
      <c r="C164" s="54"/>
      <c r="D164" s="54"/>
      <c r="E164" s="33"/>
      <c r="F164" s="33"/>
      <c r="G164" s="33"/>
      <c r="H164" s="33"/>
      <c r="I164" s="33"/>
      <c r="J164" s="33"/>
      <c r="K164" s="33"/>
      <c r="L164" s="33"/>
      <c r="M164" s="33">
        <v>4134.3040000000001</v>
      </c>
      <c r="N164" s="33"/>
      <c r="O164" s="33">
        <v>7785.8060000000014</v>
      </c>
      <c r="P164" s="33"/>
      <c r="Q164" s="33">
        <v>9243.5860000000011</v>
      </c>
      <c r="R164" s="33"/>
      <c r="S164" s="33">
        <v>5506.3910000000014</v>
      </c>
      <c r="T164" s="33"/>
      <c r="U164" s="33">
        <v>0</v>
      </c>
      <c r="V164" s="33"/>
      <c r="W164" s="33">
        <v>0</v>
      </c>
      <c r="X164" s="33"/>
      <c r="Y164" s="33">
        <v>1107.922</v>
      </c>
      <c r="Z164" s="33"/>
      <c r="AA164" s="33">
        <v>27778.009000000005</v>
      </c>
    </row>
    <row r="165" spans="1:27" s="53" customFormat="1" ht="13.5" x14ac:dyDescent="0.25">
      <c r="C165" s="54"/>
      <c r="D165" s="54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</row>
    <row r="166" spans="1:27" s="53" customFormat="1" ht="15.75" x14ac:dyDescent="0.25">
      <c r="A166" s="58" t="s">
        <v>127</v>
      </c>
      <c r="C166" s="54"/>
      <c r="D166" s="54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88"/>
      <c r="P166" s="33"/>
      <c r="Q166" s="88"/>
      <c r="R166" s="33"/>
      <c r="S166" s="88"/>
      <c r="T166" s="33"/>
      <c r="U166" s="33"/>
      <c r="V166" s="33"/>
      <c r="W166" s="33"/>
      <c r="X166" s="33"/>
      <c r="Y166" s="88"/>
      <c r="Z166" s="33"/>
      <c r="AA166" s="33"/>
    </row>
    <row r="167" spans="1:27" s="53" customFormat="1" ht="13.5" x14ac:dyDescent="0.25">
      <c r="A167" s="53" t="s">
        <v>1</v>
      </c>
      <c r="C167" s="54"/>
      <c r="D167" s="54"/>
      <c r="E167" s="33"/>
      <c r="F167" s="33"/>
      <c r="G167" s="33"/>
      <c r="H167" s="33"/>
      <c r="I167" s="33"/>
      <c r="J167" s="33"/>
      <c r="K167" s="33"/>
      <c r="L167" s="33"/>
      <c r="M167" s="33">
        <v>0</v>
      </c>
      <c r="N167" s="33"/>
      <c r="O167" s="33">
        <v>122840.29000000001</v>
      </c>
      <c r="P167" s="33"/>
      <c r="Q167" s="33">
        <v>352328.99000000005</v>
      </c>
      <c r="R167" s="33"/>
      <c r="S167" s="33">
        <v>227942.72000000003</v>
      </c>
      <c r="T167" s="33"/>
      <c r="U167" s="33">
        <v>0</v>
      </c>
      <c r="V167" s="33"/>
      <c r="W167" s="33">
        <v>0</v>
      </c>
      <c r="X167" s="33"/>
      <c r="Y167" s="33">
        <v>571075.04</v>
      </c>
      <c r="Z167" s="33"/>
      <c r="AA167" s="33">
        <v>1274187.04</v>
      </c>
    </row>
    <row r="168" spans="1:27" s="53" customFormat="1" ht="13.5" x14ac:dyDescent="0.25">
      <c r="A168" s="53" t="s">
        <v>2</v>
      </c>
      <c r="C168" s="54"/>
      <c r="D168" s="54"/>
      <c r="E168" s="33"/>
      <c r="F168" s="33"/>
      <c r="G168" s="33"/>
      <c r="H168" s="33"/>
      <c r="I168" s="33"/>
      <c r="J168" s="33"/>
      <c r="K168" s="33"/>
      <c r="L168" s="33"/>
      <c r="M168" s="33">
        <v>0</v>
      </c>
      <c r="N168" s="33"/>
      <c r="O168" s="33">
        <v>105257.40000000001</v>
      </c>
      <c r="P168" s="33"/>
      <c r="Q168" s="33">
        <v>327306.25</v>
      </c>
      <c r="R168" s="33"/>
      <c r="S168" s="33">
        <v>201947.11</v>
      </c>
      <c r="T168" s="33"/>
      <c r="U168" s="33">
        <v>0</v>
      </c>
      <c r="V168" s="33"/>
      <c r="W168" s="33">
        <v>0</v>
      </c>
      <c r="X168" s="33"/>
      <c r="Y168" s="33">
        <v>527002.4</v>
      </c>
      <c r="Z168" s="33"/>
      <c r="AA168" s="33">
        <v>1161513.1600000001</v>
      </c>
    </row>
    <row r="169" spans="1:27" s="53" customFormat="1" ht="15.75" x14ac:dyDescent="0.25">
      <c r="A169" s="53" t="s">
        <v>99</v>
      </c>
      <c r="C169" s="54"/>
      <c r="D169" s="54"/>
      <c r="E169" s="33"/>
      <c r="F169" s="33"/>
      <c r="G169" s="33"/>
      <c r="H169" s="33"/>
      <c r="I169" s="33"/>
      <c r="J169" s="33"/>
      <c r="K169" s="33"/>
      <c r="L169" s="33"/>
      <c r="M169" s="33">
        <v>0</v>
      </c>
      <c r="N169" s="33"/>
      <c r="O169" s="33">
        <v>0</v>
      </c>
      <c r="P169" s="33"/>
      <c r="Q169" s="33">
        <v>0</v>
      </c>
      <c r="R169" s="33"/>
      <c r="S169" s="33">
        <v>0</v>
      </c>
      <c r="T169" s="33"/>
      <c r="U169" s="33">
        <v>0</v>
      </c>
      <c r="V169" s="33"/>
      <c r="W169" s="33">
        <v>0</v>
      </c>
      <c r="X169" s="33"/>
      <c r="Y169" s="33">
        <v>0</v>
      </c>
      <c r="Z169" s="33"/>
      <c r="AA169" s="33">
        <v>0</v>
      </c>
    </row>
    <row r="170" spans="1:27" s="53" customFormat="1" ht="13.5" x14ac:dyDescent="0.25">
      <c r="A170" s="53" t="s">
        <v>31</v>
      </c>
      <c r="C170" s="54"/>
      <c r="D170" s="54"/>
      <c r="E170" s="33"/>
      <c r="F170" s="33"/>
      <c r="G170" s="33"/>
      <c r="H170" s="33"/>
      <c r="I170" s="33"/>
      <c r="J170" s="33"/>
      <c r="K170" s="33"/>
      <c r="L170" s="33"/>
      <c r="M170" s="33">
        <v>0</v>
      </c>
      <c r="N170" s="33"/>
      <c r="O170" s="33">
        <v>17582.890000000003</v>
      </c>
      <c r="P170" s="33"/>
      <c r="Q170" s="33">
        <v>25022.739999999998</v>
      </c>
      <c r="R170" s="33"/>
      <c r="S170" s="33">
        <v>25995.610000000004</v>
      </c>
      <c r="T170" s="33"/>
      <c r="U170" s="33">
        <v>0</v>
      </c>
      <c r="V170" s="33"/>
      <c r="W170" s="33">
        <v>0</v>
      </c>
      <c r="X170" s="33"/>
      <c r="Y170" s="33">
        <v>44072.639999999999</v>
      </c>
      <c r="Z170" s="33"/>
      <c r="AA170" s="33">
        <v>112673.88</v>
      </c>
    </row>
    <row r="171" spans="1:27" s="53" customFormat="1" ht="13.5" x14ac:dyDescent="0.25">
      <c r="A171" s="53" t="s">
        <v>98</v>
      </c>
      <c r="C171" s="54"/>
      <c r="D171" s="54"/>
      <c r="E171" s="33"/>
      <c r="F171" s="33"/>
      <c r="G171" s="33"/>
      <c r="H171" s="33"/>
      <c r="I171" s="33"/>
      <c r="J171" s="33"/>
      <c r="K171" s="33"/>
      <c r="L171" s="33"/>
      <c r="M171" s="33">
        <v>0</v>
      </c>
      <c r="N171" s="33"/>
      <c r="O171" s="33">
        <v>7384.8137999999999</v>
      </c>
      <c r="P171" s="33"/>
      <c r="Q171" s="33">
        <v>10509.550799999999</v>
      </c>
      <c r="R171" s="33"/>
      <c r="S171" s="33">
        <v>10918.156200000001</v>
      </c>
      <c r="T171" s="33"/>
      <c r="U171" s="33">
        <v>0</v>
      </c>
      <c r="V171" s="33"/>
      <c r="W171" s="33">
        <v>0</v>
      </c>
      <c r="X171" s="33"/>
      <c r="Y171" s="33">
        <v>18510.5088</v>
      </c>
      <c r="Z171" s="33"/>
      <c r="AA171" s="33">
        <v>47323.029600000002</v>
      </c>
    </row>
    <row r="172" spans="1:27" s="53" customFormat="1" ht="15.75" x14ac:dyDescent="0.25">
      <c r="A172" s="53" t="s">
        <v>100</v>
      </c>
      <c r="C172" s="54"/>
      <c r="D172" s="54"/>
      <c r="E172" s="33"/>
      <c r="F172" s="33"/>
      <c r="G172" s="33"/>
      <c r="H172" s="33"/>
      <c r="I172" s="33"/>
      <c r="J172" s="33"/>
      <c r="K172" s="33"/>
      <c r="L172" s="33"/>
      <c r="M172" s="33">
        <v>0</v>
      </c>
      <c r="N172" s="33"/>
      <c r="O172" s="33">
        <v>1758.2890000000002</v>
      </c>
      <c r="P172" s="33"/>
      <c r="Q172" s="33">
        <v>2502.2739999999999</v>
      </c>
      <c r="R172" s="33"/>
      <c r="S172" s="33">
        <v>2599.5610000000001</v>
      </c>
      <c r="T172" s="33"/>
      <c r="U172" s="33">
        <v>0</v>
      </c>
      <c r="V172" s="33"/>
      <c r="W172" s="33">
        <v>0</v>
      </c>
      <c r="X172" s="33"/>
      <c r="Y172" s="33">
        <v>4407.2640000000001</v>
      </c>
      <c r="Z172" s="33"/>
      <c r="AA172" s="33">
        <v>11267.387999999999</v>
      </c>
    </row>
    <row r="173" spans="1:27" s="53" customFormat="1" ht="13.5" x14ac:dyDescent="0.25">
      <c r="C173" s="54"/>
      <c r="D173" s="54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</row>
    <row r="174" spans="1:27" s="53" customFormat="1" ht="15.75" x14ac:dyDescent="0.25">
      <c r="A174" s="58" t="s">
        <v>131</v>
      </c>
      <c r="C174" s="54"/>
      <c r="D174" s="54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88"/>
      <c r="R174" s="33"/>
      <c r="S174" s="88"/>
      <c r="T174" s="33"/>
      <c r="U174" s="33"/>
      <c r="V174" s="33"/>
      <c r="W174" s="33"/>
      <c r="X174" s="33"/>
      <c r="Y174" s="88"/>
      <c r="Z174" s="33"/>
      <c r="AA174" s="33"/>
    </row>
    <row r="175" spans="1:27" s="53" customFormat="1" ht="13.5" x14ac:dyDescent="0.25">
      <c r="A175" s="53" t="s">
        <v>1</v>
      </c>
      <c r="C175" s="54"/>
      <c r="D175" s="54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>
        <v>282747.75999999995</v>
      </c>
      <c r="R175" s="33"/>
      <c r="S175" s="33">
        <v>317932.32999999996</v>
      </c>
      <c r="T175" s="33"/>
      <c r="U175" s="33">
        <v>0</v>
      </c>
      <c r="V175" s="33"/>
      <c r="W175" s="33">
        <v>0</v>
      </c>
      <c r="X175" s="33"/>
      <c r="Y175" s="33">
        <v>374415.91</v>
      </c>
      <c r="Z175" s="33"/>
      <c r="AA175" s="33">
        <v>975095.99999999977</v>
      </c>
    </row>
    <row r="176" spans="1:27" s="53" customFormat="1" ht="13.5" x14ac:dyDescent="0.25">
      <c r="A176" s="53" t="s">
        <v>2</v>
      </c>
      <c r="C176" s="54"/>
      <c r="D176" s="54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>
        <v>252711.52</v>
      </c>
      <c r="R176" s="33"/>
      <c r="S176" s="33">
        <v>287995.48999999993</v>
      </c>
      <c r="T176" s="33"/>
      <c r="U176" s="33">
        <v>0</v>
      </c>
      <c r="V176" s="33"/>
      <c r="W176" s="33">
        <v>0</v>
      </c>
      <c r="X176" s="33"/>
      <c r="Y176" s="33">
        <v>334439.30000000005</v>
      </c>
      <c r="Z176" s="33"/>
      <c r="AA176" s="33">
        <v>875146.30999999994</v>
      </c>
    </row>
    <row r="177" spans="1:27" s="53" customFormat="1" ht="15.75" x14ac:dyDescent="0.25">
      <c r="A177" s="53" t="s">
        <v>99</v>
      </c>
      <c r="C177" s="54"/>
      <c r="D177" s="54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0</v>
      </c>
      <c r="R177" s="33"/>
      <c r="S177" s="33">
        <v>0</v>
      </c>
      <c r="T177" s="33"/>
      <c r="U177" s="33">
        <v>0</v>
      </c>
      <c r="V177" s="33"/>
      <c r="W177" s="33">
        <v>0</v>
      </c>
      <c r="X177" s="33"/>
      <c r="Y177" s="33">
        <v>0</v>
      </c>
      <c r="Z177" s="33"/>
      <c r="AA177" s="33">
        <v>0</v>
      </c>
    </row>
    <row r="178" spans="1:27" s="53" customFormat="1" ht="13.5" x14ac:dyDescent="0.25">
      <c r="A178" s="53" t="s">
        <v>31</v>
      </c>
      <c r="C178" s="54"/>
      <c r="D178" s="54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>
        <v>30036.240000000002</v>
      </c>
      <c r="R178" s="33"/>
      <c r="S178" s="33">
        <v>29936.84</v>
      </c>
      <c r="T178" s="33"/>
      <c r="U178" s="33">
        <v>0</v>
      </c>
      <c r="V178" s="33"/>
      <c r="W178" s="33">
        <v>0</v>
      </c>
      <c r="X178" s="33"/>
      <c r="Y178" s="33">
        <v>39976.61</v>
      </c>
      <c r="Z178" s="33"/>
      <c r="AA178" s="33">
        <v>99949.69</v>
      </c>
    </row>
    <row r="179" spans="1:27" s="53" customFormat="1" ht="13.5" x14ac:dyDescent="0.25">
      <c r="A179" s="53" t="s">
        <v>98</v>
      </c>
      <c r="C179" s="54"/>
      <c r="D179" s="54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>
        <v>12615.220799999999</v>
      </c>
      <c r="R179" s="33"/>
      <c r="S179" s="33">
        <v>12573.4728</v>
      </c>
      <c r="T179" s="33"/>
      <c r="U179" s="33">
        <v>0</v>
      </c>
      <c r="V179" s="33"/>
      <c r="W179" s="33">
        <v>0</v>
      </c>
      <c r="X179" s="33"/>
      <c r="Y179" s="33">
        <v>16790.176199999998</v>
      </c>
      <c r="Z179" s="33"/>
      <c r="AA179" s="33">
        <v>41978.8698</v>
      </c>
    </row>
    <row r="180" spans="1:27" s="53" customFormat="1" ht="15.75" x14ac:dyDescent="0.25">
      <c r="A180" s="53" t="s">
        <v>100</v>
      </c>
      <c r="C180" s="54"/>
      <c r="D180" s="54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>
        <v>3003.6240000000003</v>
      </c>
      <c r="R180" s="33"/>
      <c r="S180" s="33">
        <v>2993.6840000000002</v>
      </c>
      <c r="T180" s="33"/>
      <c r="U180" s="33">
        <v>0</v>
      </c>
      <c r="V180" s="33"/>
      <c r="W180" s="33">
        <v>0</v>
      </c>
      <c r="X180" s="33"/>
      <c r="Y180" s="33">
        <v>3997.6610000000001</v>
      </c>
      <c r="Z180" s="33"/>
      <c r="AA180" s="33">
        <v>9994.969000000001</v>
      </c>
    </row>
    <row r="181" spans="1:27" s="53" customFormat="1" ht="13.5" x14ac:dyDescent="0.25">
      <c r="C181" s="54"/>
      <c r="D181" s="54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</row>
    <row r="182" spans="1:27" s="53" customFormat="1" ht="15.75" x14ac:dyDescent="0.25">
      <c r="A182" s="58" t="s">
        <v>132</v>
      </c>
      <c r="C182" s="54"/>
      <c r="D182" s="54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88"/>
      <c r="R182" s="33"/>
      <c r="S182" s="88"/>
      <c r="T182" s="33"/>
      <c r="U182" s="33"/>
      <c r="V182" s="33"/>
      <c r="W182" s="33"/>
      <c r="X182" s="33"/>
      <c r="Y182" s="88"/>
      <c r="Z182" s="33"/>
      <c r="AA182" s="33"/>
    </row>
    <row r="183" spans="1:27" s="53" customFormat="1" ht="13.5" x14ac:dyDescent="0.25">
      <c r="A183" s="53" t="s">
        <v>1</v>
      </c>
      <c r="C183" s="54"/>
      <c r="D183" s="54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>
        <v>356947.37</v>
      </c>
      <c r="R183" s="33"/>
      <c r="S183" s="33">
        <v>612181</v>
      </c>
      <c r="T183" s="33"/>
      <c r="U183" s="33">
        <v>0</v>
      </c>
      <c r="V183" s="33"/>
      <c r="W183" s="33">
        <v>0</v>
      </c>
      <c r="X183" s="33"/>
      <c r="Y183" s="33">
        <v>113297.27</v>
      </c>
      <c r="Z183" s="33"/>
      <c r="AA183" s="33">
        <v>1082425.6399999999</v>
      </c>
    </row>
    <row r="184" spans="1:27" s="53" customFormat="1" ht="13.5" x14ac:dyDescent="0.25">
      <c r="A184" s="53" t="s">
        <v>2</v>
      </c>
      <c r="C184" s="54"/>
      <c r="D184" s="54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>
        <v>328447.51</v>
      </c>
      <c r="R184" s="33"/>
      <c r="S184" s="33">
        <v>560479.56000000006</v>
      </c>
      <c r="T184" s="33"/>
      <c r="U184" s="33">
        <v>0</v>
      </c>
      <c r="V184" s="33"/>
      <c r="W184" s="33">
        <v>0</v>
      </c>
      <c r="X184" s="33"/>
      <c r="Y184" s="33">
        <v>93500.81</v>
      </c>
      <c r="Z184" s="33"/>
      <c r="AA184" s="33">
        <v>982427.88000000012</v>
      </c>
    </row>
    <row r="185" spans="1:27" s="53" customFormat="1" ht="15.75" x14ac:dyDescent="0.25">
      <c r="A185" s="53" t="s">
        <v>99</v>
      </c>
      <c r="C185" s="54"/>
      <c r="D185" s="54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>
        <v>0</v>
      </c>
      <c r="R185" s="33"/>
      <c r="S185" s="33">
        <v>0</v>
      </c>
      <c r="T185" s="33"/>
      <c r="U185" s="33">
        <v>0</v>
      </c>
      <c r="V185" s="33"/>
      <c r="W185" s="33">
        <v>0</v>
      </c>
      <c r="X185" s="33"/>
      <c r="Y185" s="33">
        <v>0</v>
      </c>
      <c r="Z185" s="33"/>
      <c r="AA185" s="33">
        <v>0</v>
      </c>
    </row>
    <row r="186" spans="1:27" s="53" customFormat="1" ht="13.5" x14ac:dyDescent="0.25">
      <c r="A186" s="53" t="s">
        <v>31</v>
      </c>
      <c r="C186" s="54"/>
      <c r="D186" s="54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>
        <v>28499.86</v>
      </c>
      <c r="R186" s="33"/>
      <c r="S186" s="33">
        <v>51701.439999999995</v>
      </c>
      <c r="T186" s="33"/>
      <c r="U186" s="33">
        <v>0</v>
      </c>
      <c r="V186" s="33"/>
      <c r="W186" s="33">
        <v>0</v>
      </c>
      <c r="X186" s="33"/>
      <c r="Y186" s="33">
        <v>19796.46</v>
      </c>
      <c r="Z186" s="33"/>
      <c r="AA186" s="33">
        <v>99997.75999999998</v>
      </c>
    </row>
    <row r="187" spans="1:27" s="53" customFormat="1" ht="13.5" x14ac:dyDescent="0.25">
      <c r="A187" s="53" t="s">
        <v>98</v>
      </c>
      <c r="C187" s="54"/>
      <c r="D187" s="54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>
        <v>11969.941200000001</v>
      </c>
      <c r="R187" s="33"/>
      <c r="S187" s="33">
        <v>21714.604800000001</v>
      </c>
      <c r="T187" s="33"/>
      <c r="U187" s="33">
        <v>0</v>
      </c>
      <c r="V187" s="33"/>
      <c r="W187" s="33">
        <v>0</v>
      </c>
      <c r="X187" s="33"/>
      <c r="Y187" s="33">
        <v>8314.5131999999994</v>
      </c>
      <c r="Z187" s="33"/>
      <c r="AA187" s="33">
        <v>41999.059200000003</v>
      </c>
    </row>
    <row r="188" spans="1:27" s="53" customFormat="1" ht="15.75" x14ac:dyDescent="0.25">
      <c r="A188" s="53" t="s">
        <v>100</v>
      </c>
      <c r="C188" s="54"/>
      <c r="D188" s="54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>
        <v>2849.9860000000003</v>
      </c>
      <c r="R188" s="33"/>
      <c r="S188" s="33">
        <v>5170.1440000000011</v>
      </c>
      <c r="T188" s="33"/>
      <c r="U188" s="33">
        <v>0</v>
      </c>
      <c r="V188" s="33"/>
      <c r="W188" s="33">
        <v>0</v>
      </c>
      <c r="X188" s="33"/>
      <c r="Y188" s="33">
        <v>1979.6460000000002</v>
      </c>
      <c r="Z188" s="33"/>
      <c r="AA188" s="33">
        <v>9999.7760000000017</v>
      </c>
    </row>
    <row r="189" spans="1:27" s="53" customFormat="1" ht="13.5" x14ac:dyDescent="0.25">
      <c r="C189" s="54"/>
      <c r="D189" s="54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</row>
    <row r="190" spans="1:27" s="53" customFormat="1" ht="15.75" x14ac:dyDescent="0.25">
      <c r="A190" s="79" t="s">
        <v>130</v>
      </c>
      <c r="C190" s="54"/>
      <c r="D190" s="54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88"/>
      <c r="R190" s="33"/>
      <c r="S190" s="88"/>
      <c r="T190" s="33"/>
      <c r="U190" s="33"/>
      <c r="V190" s="33"/>
      <c r="W190" s="33"/>
      <c r="X190" s="33"/>
      <c r="Y190" s="88"/>
      <c r="Z190" s="33"/>
      <c r="AA190" s="33"/>
    </row>
    <row r="191" spans="1:27" s="53" customFormat="1" ht="13.5" x14ac:dyDescent="0.25">
      <c r="A191" s="53" t="s">
        <v>1</v>
      </c>
      <c r="C191" s="54"/>
      <c r="D191" s="54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>
        <v>17068.400000000001</v>
      </c>
      <c r="R191" s="33"/>
      <c r="S191" s="33">
        <v>74080.440000000017</v>
      </c>
      <c r="T191" s="33"/>
      <c r="U191" s="33">
        <v>0</v>
      </c>
      <c r="V191" s="33"/>
      <c r="W191" s="33">
        <v>0</v>
      </c>
      <c r="X191" s="33"/>
      <c r="Y191" s="33">
        <v>96918.79</v>
      </c>
      <c r="Z191" s="33"/>
      <c r="AA191" s="33">
        <v>188067.63</v>
      </c>
    </row>
    <row r="192" spans="1:27" s="53" customFormat="1" ht="13.5" x14ac:dyDescent="0.25">
      <c r="A192" s="53" t="s">
        <v>2</v>
      </c>
      <c r="C192" s="54"/>
      <c r="D192" s="54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>
        <v>16081.570000000002</v>
      </c>
      <c r="R192" s="33"/>
      <c r="S192" s="33">
        <v>67404.409999999989</v>
      </c>
      <c r="T192" s="33"/>
      <c r="U192" s="33">
        <v>0</v>
      </c>
      <c r="V192" s="33"/>
      <c r="W192" s="33">
        <v>0</v>
      </c>
      <c r="X192" s="33"/>
      <c r="Y192" s="33">
        <v>85412.949999999983</v>
      </c>
      <c r="Z192" s="33"/>
      <c r="AA192" s="33">
        <v>168898.93</v>
      </c>
    </row>
    <row r="193" spans="1:27" s="53" customFormat="1" ht="15.75" x14ac:dyDescent="0.25">
      <c r="A193" s="53" t="s">
        <v>99</v>
      </c>
      <c r="C193" s="54"/>
      <c r="D193" s="54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>
        <v>0</v>
      </c>
      <c r="R193" s="33"/>
      <c r="S193" s="33">
        <v>0</v>
      </c>
      <c r="T193" s="33"/>
      <c r="U193" s="33">
        <v>0</v>
      </c>
      <c r="V193" s="33"/>
      <c r="W193" s="33">
        <v>0</v>
      </c>
      <c r="X193" s="33"/>
      <c r="Y193" s="33">
        <v>0</v>
      </c>
      <c r="Z193" s="33"/>
      <c r="AA193" s="33">
        <v>0</v>
      </c>
    </row>
    <row r="194" spans="1:27" s="53" customFormat="1" ht="13.5" x14ac:dyDescent="0.25">
      <c r="A194" s="53" t="s">
        <v>31</v>
      </c>
      <c r="C194" s="54"/>
      <c r="D194" s="54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>
        <v>986.82999999999993</v>
      </c>
      <c r="R194" s="33"/>
      <c r="S194" s="33">
        <v>6676.03</v>
      </c>
      <c r="T194" s="33"/>
      <c r="U194" s="33">
        <v>0</v>
      </c>
      <c r="V194" s="33"/>
      <c r="W194" s="33">
        <v>0</v>
      </c>
      <c r="X194" s="33"/>
      <c r="Y194" s="33">
        <v>11505.84</v>
      </c>
      <c r="Z194" s="33"/>
      <c r="AA194" s="33">
        <v>19168.7</v>
      </c>
    </row>
    <row r="195" spans="1:27" s="53" customFormat="1" ht="13.5" x14ac:dyDescent="0.25">
      <c r="A195" s="53" t="s">
        <v>98</v>
      </c>
      <c r="C195" s="54"/>
      <c r="D195" s="54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>
        <v>414.46859999999992</v>
      </c>
      <c r="R195" s="33"/>
      <c r="S195" s="33">
        <v>2803.9326000000001</v>
      </c>
      <c r="T195" s="33"/>
      <c r="U195" s="33">
        <v>0</v>
      </c>
      <c r="V195" s="33"/>
      <c r="W195" s="33">
        <v>0</v>
      </c>
      <c r="X195" s="33"/>
      <c r="Y195" s="33">
        <v>4832.4527999999991</v>
      </c>
      <c r="Z195" s="33"/>
      <c r="AA195" s="33">
        <v>8050.8539999999994</v>
      </c>
    </row>
    <row r="196" spans="1:27" s="53" customFormat="1" ht="15.75" x14ac:dyDescent="0.25">
      <c r="A196" s="53" t="s">
        <v>100</v>
      </c>
      <c r="C196" s="54"/>
      <c r="D196" s="54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>
        <v>98.682999999999993</v>
      </c>
      <c r="R196" s="33"/>
      <c r="S196" s="33">
        <v>667.60299999999995</v>
      </c>
      <c r="T196" s="33"/>
      <c r="U196" s="33">
        <v>0</v>
      </c>
      <c r="V196" s="33"/>
      <c r="W196" s="33">
        <v>0</v>
      </c>
      <c r="X196" s="33"/>
      <c r="Y196" s="33">
        <v>1150.5840000000001</v>
      </c>
      <c r="Z196" s="33"/>
      <c r="AA196" s="33">
        <v>1916.87</v>
      </c>
    </row>
    <row r="197" spans="1:27" s="53" customFormat="1" ht="13.5" x14ac:dyDescent="0.25">
      <c r="C197" s="54"/>
      <c r="D197" s="54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</row>
    <row r="198" spans="1:27" s="53" customFormat="1" ht="15.75" x14ac:dyDescent="0.25">
      <c r="A198" s="79" t="s">
        <v>133</v>
      </c>
      <c r="C198" s="54"/>
      <c r="D198" s="54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88"/>
      <c r="R198" s="33"/>
      <c r="S198" s="88"/>
      <c r="T198" s="33"/>
      <c r="U198" s="33"/>
      <c r="V198" s="33"/>
      <c r="W198" s="33"/>
      <c r="X198" s="33"/>
      <c r="Y198" s="88"/>
      <c r="Z198" s="33"/>
      <c r="AA198" s="33"/>
    </row>
    <row r="199" spans="1:27" s="53" customFormat="1" ht="13.5" x14ac:dyDescent="0.25">
      <c r="A199" s="53" t="s">
        <v>1</v>
      </c>
      <c r="C199" s="54"/>
      <c r="D199" s="54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>
        <v>17334.78</v>
      </c>
      <c r="R199" s="33"/>
      <c r="S199" s="33">
        <v>119473.45999999999</v>
      </c>
      <c r="T199" s="33"/>
      <c r="U199" s="33">
        <v>0</v>
      </c>
      <c r="V199" s="33"/>
      <c r="W199" s="33">
        <v>0</v>
      </c>
      <c r="X199" s="33"/>
      <c r="Y199" s="33">
        <v>111055.81999999999</v>
      </c>
      <c r="Z199" s="33"/>
      <c r="AA199" s="33">
        <v>247864.06</v>
      </c>
    </row>
    <row r="200" spans="1:27" s="53" customFormat="1" ht="13.5" x14ac:dyDescent="0.25">
      <c r="A200" s="53" t="s">
        <v>2</v>
      </c>
      <c r="C200" s="54"/>
      <c r="D200" s="54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>
        <v>15415.88</v>
      </c>
      <c r="R200" s="33"/>
      <c r="S200" s="33">
        <v>105368.90000000001</v>
      </c>
      <c r="T200" s="33"/>
      <c r="U200" s="33">
        <v>0</v>
      </c>
      <c r="V200" s="33"/>
      <c r="W200" s="33">
        <v>0</v>
      </c>
      <c r="X200" s="33"/>
      <c r="Y200" s="33">
        <v>93127.969999999987</v>
      </c>
      <c r="Z200" s="33"/>
      <c r="AA200" s="33">
        <v>213912.75</v>
      </c>
    </row>
    <row r="201" spans="1:27" s="53" customFormat="1" ht="15.75" x14ac:dyDescent="0.25">
      <c r="A201" s="53" t="s">
        <v>99</v>
      </c>
      <c r="C201" s="54"/>
      <c r="D201" s="54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>
        <v>0</v>
      </c>
      <c r="R201" s="33"/>
      <c r="S201" s="33">
        <v>0</v>
      </c>
      <c r="T201" s="33"/>
      <c r="U201" s="33">
        <v>0</v>
      </c>
      <c r="V201" s="33"/>
      <c r="W201" s="33">
        <v>0</v>
      </c>
      <c r="X201" s="33"/>
      <c r="Y201" s="33">
        <v>0</v>
      </c>
      <c r="Z201" s="33"/>
      <c r="AA201" s="33">
        <v>0</v>
      </c>
    </row>
    <row r="202" spans="1:27" s="53" customFormat="1" ht="13.5" x14ac:dyDescent="0.25">
      <c r="A202" s="53" t="s">
        <v>31</v>
      </c>
      <c r="C202" s="54"/>
      <c r="D202" s="54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>
        <v>1918.9</v>
      </c>
      <c r="R202" s="33"/>
      <c r="S202" s="33">
        <v>14104.560000000001</v>
      </c>
      <c r="T202" s="33"/>
      <c r="U202" s="33">
        <v>0</v>
      </c>
      <c r="V202" s="33"/>
      <c r="W202" s="33">
        <v>0</v>
      </c>
      <c r="X202" s="33"/>
      <c r="Y202" s="33">
        <v>17927.849999999999</v>
      </c>
      <c r="Z202" s="33"/>
      <c r="AA202" s="33">
        <v>33951.31</v>
      </c>
    </row>
    <row r="203" spans="1:27" s="53" customFormat="1" ht="13.5" x14ac:dyDescent="0.25">
      <c r="A203" s="53" t="s">
        <v>98</v>
      </c>
      <c r="C203" s="54"/>
      <c r="D203" s="54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>
        <v>805.93799999999987</v>
      </c>
      <c r="R203" s="33"/>
      <c r="S203" s="33">
        <v>5923.9152000000004</v>
      </c>
      <c r="T203" s="33"/>
      <c r="U203" s="33">
        <v>0</v>
      </c>
      <c r="V203" s="33"/>
      <c r="W203" s="33">
        <v>0</v>
      </c>
      <c r="X203" s="33"/>
      <c r="Y203" s="33">
        <v>7529.6970000000001</v>
      </c>
      <c r="Z203" s="33"/>
      <c r="AA203" s="33">
        <v>14259.550200000001</v>
      </c>
    </row>
    <row r="204" spans="1:27" s="53" customFormat="1" ht="15.75" x14ac:dyDescent="0.25">
      <c r="A204" s="53" t="s">
        <v>100</v>
      </c>
      <c r="C204" s="54"/>
      <c r="D204" s="54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>
        <v>191.89000000000004</v>
      </c>
      <c r="R204" s="33"/>
      <c r="S204" s="33">
        <v>1410.4560000000001</v>
      </c>
      <c r="T204" s="33"/>
      <c r="U204" s="33">
        <v>0</v>
      </c>
      <c r="V204" s="33"/>
      <c r="W204" s="33">
        <v>0</v>
      </c>
      <c r="X204" s="33"/>
      <c r="Y204" s="33">
        <v>1792.7849999999999</v>
      </c>
      <c r="Z204" s="33"/>
      <c r="AA204" s="33">
        <v>3395.1310000000003</v>
      </c>
    </row>
    <row r="205" spans="1:27" s="53" customFormat="1" ht="13.5" x14ac:dyDescent="0.25">
      <c r="C205" s="54"/>
      <c r="D205" s="54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</row>
    <row r="206" spans="1:27" s="53" customFormat="1" ht="15.75" x14ac:dyDescent="0.25">
      <c r="A206" s="37" t="s">
        <v>134</v>
      </c>
      <c r="C206" s="54"/>
      <c r="D206" s="54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88"/>
      <c r="T206" s="33"/>
      <c r="U206" s="33"/>
      <c r="V206" s="33"/>
      <c r="W206" s="33"/>
      <c r="X206" s="33"/>
      <c r="Y206" s="88"/>
      <c r="Z206" s="33"/>
      <c r="AA206" s="33"/>
    </row>
    <row r="207" spans="1:27" s="53" customFormat="1" ht="13.5" x14ac:dyDescent="0.25">
      <c r="A207" s="53" t="s">
        <v>1</v>
      </c>
      <c r="C207" s="54"/>
      <c r="D207" s="54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>
        <v>86440.530000000013</v>
      </c>
      <c r="T207" s="33"/>
      <c r="U207" s="33">
        <v>0</v>
      </c>
      <c r="V207" s="33"/>
      <c r="W207" s="33">
        <v>0</v>
      </c>
      <c r="X207" s="33"/>
      <c r="Y207" s="33">
        <v>581601.31999999995</v>
      </c>
      <c r="Z207" s="33"/>
      <c r="AA207" s="33">
        <v>668041.85</v>
      </c>
    </row>
    <row r="208" spans="1:27" s="53" customFormat="1" ht="13.5" x14ac:dyDescent="0.25">
      <c r="A208" s="53" t="s">
        <v>2</v>
      </c>
      <c r="C208" s="54"/>
      <c r="D208" s="54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>
        <v>77886.87</v>
      </c>
      <c r="T208" s="33"/>
      <c r="U208" s="33">
        <v>0</v>
      </c>
      <c r="V208" s="33"/>
      <c r="W208" s="33">
        <v>0</v>
      </c>
      <c r="X208" s="33"/>
      <c r="Y208" s="33">
        <v>546056.90999999992</v>
      </c>
      <c r="Z208" s="33"/>
      <c r="AA208" s="33">
        <v>623943.77999999991</v>
      </c>
    </row>
    <row r="209" spans="1:27" s="53" customFormat="1" ht="15.75" x14ac:dyDescent="0.25">
      <c r="A209" s="53" t="s">
        <v>99</v>
      </c>
      <c r="C209" s="54"/>
      <c r="D209" s="54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>
        <v>0</v>
      </c>
      <c r="T209" s="33"/>
      <c r="U209" s="33">
        <v>0</v>
      </c>
      <c r="V209" s="33"/>
      <c r="W209" s="33">
        <v>0</v>
      </c>
      <c r="X209" s="33"/>
      <c r="Y209" s="33">
        <v>0</v>
      </c>
      <c r="Z209" s="33"/>
      <c r="AA209" s="33">
        <v>0</v>
      </c>
    </row>
    <row r="210" spans="1:27" s="53" customFormat="1" ht="13.5" x14ac:dyDescent="0.25">
      <c r="A210" s="53" t="s">
        <v>31</v>
      </c>
      <c r="C210" s="54"/>
      <c r="D210" s="54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>
        <v>8553.66</v>
      </c>
      <c r="T210" s="33"/>
      <c r="U210" s="33">
        <v>0</v>
      </c>
      <c r="V210" s="33"/>
      <c r="W210" s="33">
        <v>0</v>
      </c>
      <c r="X210" s="33"/>
      <c r="Y210" s="33">
        <v>35544.409999999996</v>
      </c>
      <c r="Z210" s="33"/>
      <c r="AA210" s="33">
        <v>44098.069999999992</v>
      </c>
    </row>
    <row r="211" spans="1:27" s="53" customFormat="1" ht="13.5" x14ac:dyDescent="0.25">
      <c r="A211" s="53" t="s">
        <v>98</v>
      </c>
      <c r="C211" s="54"/>
      <c r="D211" s="54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>
        <v>3592.5372000000002</v>
      </c>
      <c r="T211" s="33"/>
      <c r="U211" s="33">
        <v>0</v>
      </c>
      <c r="V211" s="33"/>
      <c r="W211" s="33">
        <v>0</v>
      </c>
      <c r="X211" s="33"/>
      <c r="Y211" s="33">
        <v>14928.6522</v>
      </c>
      <c r="Z211" s="33"/>
      <c r="AA211" s="33">
        <v>18521.189399999999</v>
      </c>
    </row>
    <row r="212" spans="1:27" s="53" customFormat="1" ht="15.75" x14ac:dyDescent="0.25">
      <c r="A212" s="53" t="s">
        <v>100</v>
      </c>
      <c r="C212" s="54"/>
      <c r="D212" s="54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>
        <v>855.36599999999999</v>
      </c>
      <c r="T212" s="33"/>
      <c r="U212" s="33">
        <v>0</v>
      </c>
      <c r="V212" s="33"/>
      <c r="W212" s="33">
        <v>0</v>
      </c>
      <c r="X212" s="33"/>
      <c r="Y212" s="33">
        <v>3554.4409999999998</v>
      </c>
      <c r="Z212" s="33"/>
      <c r="AA212" s="33">
        <v>4409.8069999999998</v>
      </c>
    </row>
    <row r="213" spans="1:27" s="53" customFormat="1" ht="13.5" x14ac:dyDescent="0.25">
      <c r="C213" s="54"/>
      <c r="D213" s="54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</row>
    <row r="214" spans="1:27" s="53" customFormat="1" ht="15.75" x14ac:dyDescent="0.25">
      <c r="A214" s="79" t="s">
        <v>135</v>
      </c>
      <c r="C214" s="54"/>
      <c r="D214" s="54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88"/>
      <c r="T214" s="33"/>
      <c r="U214" s="33"/>
      <c r="V214" s="33"/>
      <c r="W214" s="33"/>
      <c r="X214" s="33"/>
      <c r="Y214" s="88"/>
      <c r="Z214" s="33"/>
      <c r="AA214" s="33"/>
    </row>
    <row r="215" spans="1:27" s="53" customFormat="1" ht="13.5" x14ac:dyDescent="0.25">
      <c r="A215" s="53" t="s">
        <v>1</v>
      </c>
      <c r="C215" s="54"/>
      <c r="D215" s="5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>
        <v>73999.91</v>
      </c>
      <c r="T215" s="33"/>
      <c r="U215" s="33">
        <v>0</v>
      </c>
      <c r="V215" s="33"/>
      <c r="W215" s="33">
        <v>0</v>
      </c>
      <c r="X215" s="33"/>
      <c r="Y215" s="33">
        <v>260643.91000000003</v>
      </c>
      <c r="Z215" s="33"/>
      <c r="AA215" s="33">
        <v>334643.82000000007</v>
      </c>
    </row>
    <row r="216" spans="1:27" s="53" customFormat="1" ht="13.5" x14ac:dyDescent="0.25">
      <c r="A216" s="53" t="s">
        <v>2</v>
      </c>
      <c r="C216" s="54"/>
      <c r="D216" s="5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>
        <v>67571.7</v>
      </c>
      <c r="T216" s="33"/>
      <c r="U216" s="33">
        <v>0</v>
      </c>
      <c r="V216" s="33"/>
      <c r="W216" s="33">
        <v>0</v>
      </c>
      <c r="X216" s="33"/>
      <c r="Y216" s="33">
        <v>240545.13999999998</v>
      </c>
      <c r="Z216" s="33"/>
      <c r="AA216" s="33">
        <v>308116.83999999997</v>
      </c>
    </row>
    <row r="217" spans="1:27" s="53" customFormat="1" ht="15.75" x14ac:dyDescent="0.25">
      <c r="A217" s="53" t="s">
        <v>99</v>
      </c>
      <c r="C217" s="54"/>
      <c r="D217" s="54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>
        <v>0</v>
      </c>
      <c r="T217" s="33"/>
      <c r="U217" s="33">
        <v>0</v>
      </c>
      <c r="V217" s="33"/>
      <c r="W217" s="33">
        <v>0</v>
      </c>
      <c r="X217" s="33"/>
      <c r="Y217" s="33">
        <v>0</v>
      </c>
      <c r="Z217" s="33"/>
      <c r="AA217" s="33">
        <v>0</v>
      </c>
    </row>
    <row r="218" spans="1:27" s="53" customFormat="1" ht="13.5" x14ac:dyDescent="0.25">
      <c r="A218" s="53" t="s">
        <v>31</v>
      </c>
      <c r="C218" s="54"/>
      <c r="D218" s="54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>
        <v>6428.21</v>
      </c>
      <c r="T218" s="33"/>
      <c r="U218" s="33">
        <v>0</v>
      </c>
      <c r="V218" s="33"/>
      <c r="W218" s="33">
        <v>0</v>
      </c>
      <c r="X218" s="33"/>
      <c r="Y218" s="33">
        <v>20098.77</v>
      </c>
      <c r="Z218" s="33"/>
      <c r="AA218" s="33">
        <v>26526.98</v>
      </c>
    </row>
    <row r="219" spans="1:27" s="53" customFormat="1" ht="13.5" x14ac:dyDescent="0.25">
      <c r="A219" s="53" t="s">
        <v>98</v>
      </c>
      <c r="C219" s="54"/>
      <c r="D219" s="54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>
        <v>2699.8481999999999</v>
      </c>
      <c r="T219" s="33"/>
      <c r="U219" s="33">
        <v>0</v>
      </c>
      <c r="V219" s="33"/>
      <c r="W219" s="33">
        <v>0</v>
      </c>
      <c r="X219" s="33"/>
      <c r="Y219" s="33">
        <v>8441.4833999999992</v>
      </c>
      <c r="Z219" s="33"/>
      <c r="AA219" s="33">
        <v>11141.3316</v>
      </c>
    </row>
    <row r="220" spans="1:27" s="53" customFormat="1" ht="15.75" x14ac:dyDescent="0.25">
      <c r="A220" s="53" t="s">
        <v>100</v>
      </c>
      <c r="C220" s="54"/>
      <c r="D220" s="54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>
        <v>642.82100000000003</v>
      </c>
      <c r="T220" s="33"/>
      <c r="U220" s="33">
        <v>0</v>
      </c>
      <c r="V220" s="33"/>
      <c r="W220" s="33">
        <v>0</v>
      </c>
      <c r="X220" s="33"/>
      <c r="Y220" s="33">
        <v>2009.8770000000004</v>
      </c>
      <c r="Z220" s="33"/>
      <c r="AA220" s="33">
        <v>2652.6980000000003</v>
      </c>
    </row>
    <row r="221" spans="1:27" s="53" customFormat="1" ht="13.5" x14ac:dyDescent="0.25">
      <c r="C221" s="54"/>
      <c r="D221" s="54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</row>
    <row r="222" spans="1:27" s="53" customFormat="1" ht="15.75" x14ac:dyDescent="0.25">
      <c r="A222" s="79" t="s">
        <v>137</v>
      </c>
      <c r="C222" s="54"/>
      <c r="D222" s="54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88"/>
      <c r="Z222" s="33"/>
      <c r="AA222" s="33"/>
    </row>
    <row r="223" spans="1:27" s="53" customFormat="1" ht="13.5" x14ac:dyDescent="0.25">
      <c r="A223" s="53" t="s">
        <v>1</v>
      </c>
      <c r="C223" s="54"/>
      <c r="D223" s="54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>
        <v>0</v>
      </c>
      <c r="T223" s="33"/>
      <c r="U223" s="33">
        <v>0</v>
      </c>
      <c r="V223" s="33"/>
      <c r="W223" s="33">
        <v>0</v>
      </c>
      <c r="X223" s="33"/>
      <c r="Y223" s="33">
        <v>166910</v>
      </c>
      <c r="Z223" s="33"/>
      <c r="AA223" s="33">
        <v>166910</v>
      </c>
    </row>
    <row r="224" spans="1:27" s="53" customFormat="1" ht="13.5" x14ac:dyDescent="0.25">
      <c r="A224" s="53" t="s">
        <v>2</v>
      </c>
      <c r="C224" s="54"/>
      <c r="D224" s="54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>
        <v>0</v>
      </c>
      <c r="T224" s="33"/>
      <c r="U224" s="33">
        <v>0</v>
      </c>
      <c r="V224" s="33"/>
      <c r="W224" s="33">
        <v>0</v>
      </c>
      <c r="X224" s="33"/>
      <c r="Y224" s="33">
        <v>154108.17000000001</v>
      </c>
      <c r="Z224" s="33"/>
      <c r="AA224" s="33">
        <v>154108.17000000001</v>
      </c>
    </row>
    <row r="225" spans="1:27" s="53" customFormat="1" ht="15.75" x14ac:dyDescent="0.25">
      <c r="A225" s="53" t="s">
        <v>99</v>
      </c>
      <c r="C225" s="54"/>
      <c r="D225" s="54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>
        <v>0</v>
      </c>
      <c r="T225" s="33"/>
      <c r="U225" s="33">
        <v>0</v>
      </c>
      <c r="V225" s="33"/>
      <c r="W225" s="33">
        <v>0</v>
      </c>
      <c r="X225" s="33"/>
      <c r="Y225" s="33">
        <v>0</v>
      </c>
      <c r="Z225" s="33"/>
      <c r="AA225" s="33">
        <v>0</v>
      </c>
    </row>
    <row r="226" spans="1:27" s="53" customFormat="1" ht="13.5" x14ac:dyDescent="0.25">
      <c r="A226" s="53" t="s">
        <v>31</v>
      </c>
      <c r="C226" s="54"/>
      <c r="D226" s="54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>
        <v>0</v>
      </c>
      <c r="T226" s="33"/>
      <c r="U226" s="33">
        <v>0</v>
      </c>
      <c r="V226" s="33"/>
      <c r="W226" s="33">
        <v>0</v>
      </c>
      <c r="X226" s="33"/>
      <c r="Y226" s="33">
        <v>12801.83</v>
      </c>
      <c r="Z226" s="33"/>
      <c r="AA226" s="33">
        <v>12801.83</v>
      </c>
    </row>
    <row r="227" spans="1:27" s="53" customFormat="1" ht="13.5" x14ac:dyDescent="0.25">
      <c r="A227" s="53" t="s">
        <v>98</v>
      </c>
      <c r="C227" s="54"/>
      <c r="D227" s="54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>
        <v>0</v>
      </c>
      <c r="T227" s="33"/>
      <c r="U227" s="33">
        <v>0</v>
      </c>
      <c r="V227" s="33"/>
      <c r="W227" s="33">
        <v>0</v>
      </c>
      <c r="X227" s="33"/>
      <c r="Y227" s="33">
        <v>5376.7685999999994</v>
      </c>
      <c r="Z227" s="33"/>
      <c r="AA227" s="33">
        <v>5376.7685999999994</v>
      </c>
    </row>
    <row r="228" spans="1:27" s="53" customFormat="1" ht="15.75" x14ac:dyDescent="0.25">
      <c r="A228" s="53" t="s">
        <v>100</v>
      </c>
      <c r="C228" s="54"/>
      <c r="D228" s="54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>
        <v>0</v>
      </c>
      <c r="T228" s="33"/>
      <c r="U228" s="33">
        <v>0</v>
      </c>
      <c r="V228" s="33"/>
      <c r="W228" s="33">
        <v>0</v>
      </c>
      <c r="X228" s="33"/>
      <c r="Y228" s="33">
        <v>1280.183</v>
      </c>
      <c r="Z228" s="33"/>
      <c r="AA228" s="33">
        <v>1280.183</v>
      </c>
    </row>
    <row r="229" spans="1:27" s="53" customFormat="1" ht="13.5" x14ac:dyDescent="0.25">
      <c r="C229" s="54"/>
      <c r="D229" s="54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85"/>
      <c r="Z229" s="33"/>
      <c r="AA229" s="33"/>
    </row>
    <row r="230" spans="1:27" s="53" customFormat="1" ht="15" x14ac:dyDescent="0.3">
      <c r="A230" s="66" t="s">
        <v>6</v>
      </c>
      <c r="B230" s="38"/>
      <c r="C230" s="54"/>
      <c r="D230" s="54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85"/>
      <c r="Z230" s="33"/>
      <c r="AA230" s="33"/>
    </row>
    <row r="231" spans="1:27" s="53" customFormat="1" ht="15" x14ac:dyDescent="0.25">
      <c r="A231" s="53" t="s">
        <v>1</v>
      </c>
      <c r="C231" s="54"/>
      <c r="D231" s="54"/>
      <c r="E231" s="33">
        <v>607275.56000000006</v>
      </c>
      <c r="F231" s="33"/>
      <c r="G231" s="33">
        <v>2841605.5500000003</v>
      </c>
      <c r="H231" s="33"/>
      <c r="I231" s="33">
        <v>4948321.9500000011</v>
      </c>
      <c r="J231" s="33"/>
      <c r="K231" s="33">
        <v>7072718.1000000006</v>
      </c>
      <c r="L231" s="33"/>
      <c r="M231" s="33">
        <v>8923176.7699999977</v>
      </c>
      <c r="N231" s="33"/>
      <c r="O231" s="33">
        <v>11152790.029999997</v>
      </c>
      <c r="P231" s="33"/>
      <c r="Q231" s="33">
        <v>14202958.889999999</v>
      </c>
      <c r="R231" s="33"/>
      <c r="S231" s="33">
        <v>10179710.27</v>
      </c>
      <c r="T231" s="33"/>
      <c r="U231" s="33">
        <v>0</v>
      </c>
      <c r="V231" s="33"/>
      <c r="W231" s="33">
        <v>0</v>
      </c>
      <c r="X231" s="33"/>
      <c r="Y231" s="87">
        <v>12160968.030000001</v>
      </c>
      <c r="Z231" s="33"/>
      <c r="AA231" s="33">
        <v>72089525.149999991</v>
      </c>
    </row>
    <row r="232" spans="1:27" s="53" customFormat="1" ht="15" x14ac:dyDescent="0.25">
      <c r="A232" s="53" t="s">
        <v>2</v>
      </c>
      <c r="C232" s="54"/>
      <c r="D232" s="54"/>
      <c r="E232" s="33">
        <v>551054.38</v>
      </c>
      <c r="F232" s="33"/>
      <c r="G232" s="33">
        <v>2573116.5000000005</v>
      </c>
      <c r="H232" s="33"/>
      <c r="I232" s="33">
        <v>4481933.2500000009</v>
      </c>
      <c r="J232" s="33"/>
      <c r="K232" s="33">
        <v>6413429.8299999991</v>
      </c>
      <c r="L232" s="33"/>
      <c r="M232" s="33">
        <v>8044023.9099999992</v>
      </c>
      <c r="N232" s="33"/>
      <c r="O232" s="33">
        <v>10037571.640000001</v>
      </c>
      <c r="P232" s="33"/>
      <c r="Q232" s="33">
        <v>12861023.35</v>
      </c>
      <c r="R232" s="33"/>
      <c r="S232" s="33">
        <v>9245706.6699999999</v>
      </c>
      <c r="T232" s="33"/>
      <c r="U232" s="33">
        <v>0</v>
      </c>
      <c r="V232" s="33"/>
      <c r="W232" s="33">
        <v>0</v>
      </c>
      <c r="X232" s="33"/>
      <c r="Y232" s="87">
        <v>11083543.020000001</v>
      </c>
      <c r="Z232" s="33"/>
      <c r="AA232" s="33">
        <v>65291402.550000012</v>
      </c>
    </row>
    <row r="233" spans="1:27" s="53" customFormat="1" ht="15.75" x14ac:dyDescent="0.25">
      <c r="A233" s="53" t="s">
        <v>99</v>
      </c>
      <c r="C233" s="54"/>
      <c r="D233" s="54"/>
      <c r="E233" s="33">
        <v>0</v>
      </c>
      <c r="F233" s="33"/>
      <c r="G233" s="33">
        <v>0</v>
      </c>
      <c r="H233" s="33"/>
      <c r="I233" s="33">
        <v>0</v>
      </c>
      <c r="J233" s="33"/>
      <c r="K233" s="33">
        <v>0</v>
      </c>
      <c r="L233" s="33"/>
      <c r="M233" s="33">
        <v>0</v>
      </c>
      <c r="N233" s="33"/>
      <c r="O233" s="33">
        <v>0</v>
      </c>
      <c r="P233" s="33"/>
      <c r="Q233" s="33">
        <v>0</v>
      </c>
      <c r="R233" s="33"/>
      <c r="S233" s="33">
        <v>0</v>
      </c>
      <c r="T233" s="33"/>
      <c r="U233" s="33">
        <v>0</v>
      </c>
      <c r="V233" s="33"/>
      <c r="W233" s="33">
        <v>0</v>
      </c>
      <c r="X233" s="33"/>
      <c r="Y233" s="87">
        <v>0</v>
      </c>
      <c r="Z233" s="33"/>
      <c r="AA233" s="33">
        <v>0</v>
      </c>
    </row>
    <row r="234" spans="1:27" s="53" customFormat="1" ht="15" x14ac:dyDescent="0.25">
      <c r="A234" s="53" t="s">
        <v>31</v>
      </c>
      <c r="C234" s="54"/>
      <c r="D234" s="54"/>
      <c r="E234" s="33">
        <v>56221.18</v>
      </c>
      <c r="F234" s="33"/>
      <c r="G234" s="33">
        <v>268489.05</v>
      </c>
      <c r="H234" s="33"/>
      <c r="I234" s="33">
        <v>466388.7</v>
      </c>
      <c r="J234" s="33"/>
      <c r="K234" s="33">
        <v>659288.27000000014</v>
      </c>
      <c r="L234" s="33"/>
      <c r="M234" s="33">
        <v>879152.86</v>
      </c>
      <c r="N234" s="33"/>
      <c r="O234" s="33">
        <v>1115218.3899999999</v>
      </c>
      <c r="P234" s="33"/>
      <c r="Q234" s="33">
        <v>1341935.5400000003</v>
      </c>
      <c r="R234" s="33"/>
      <c r="S234" s="33">
        <v>934003.59999999986</v>
      </c>
      <c r="T234" s="33"/>
      <c r="U234" s="33">
        <v>0</v>
      </c>
      <c r="V234" s="33"/>
      <c r="W234" s="33">
        <v>0</v>
      </c>
      <c r="X234" s="33"/>
      <c r="Y234" s="87">
        <v>1077425.0099999998</v>
      </c>
      <c r="Z234" s="33"/>
      <c r="AA234" s="33">
        <v>6798122.5999999996</v>
      </c>
    </row>
    <row r="235" spans="1:27" s="53" customFormat="1" ht="15" x14ac:dyDescent="0.25">
      <c r="A235" s="53" t="s">
        <v>98</v>
      </c>
      <c r="C235" s="54"/>
      <c r="D235" s="54"/>
      <c r="E235" s="33">
        <v>23612.8956</v>
      </c>
      <c r="F235" s="33"/>
      <c r="G235" s="33">
        <v>112765.40099999998</v>
      </c>
      <c r="H235" s="33"/>
      <c r="I235" s="33">
        <v>195883.25399999996</v>
      </c>
      <c r="J235" s="33"/>
      <c r="K235" s="33">
        <v>276901.07340000005</v>
      </c>
      <c r="L235" s="33"/>
      <c r="M235" s="33">
        <v>369244.20120000013</v>
      </c>
      <c r="N235" s="33"/>
      <c r="O235" s="33">
        <v>468391.72380000004</v>
      </c>
      <c r="P235" s="33"/>
      <c r="Q235" s="33">
        <v>563612.92680000002</v>
      </c>
      <c r="R235" s="33"/>
      <c r="S235" s="33">
        <v>392281.51199999999</v>
      </c>
      <c r="T235" s="33"/>
      <c r="U235" s="33">
        <v>0</v>
      </c>
      <c r="V235" s="33"/>
      <c r="W235" s="33">
        <v>0</v>
      </c>
      <c r="X235" s="33"/>
      <c r="Y235" s="87">
        <v>452518.50420000008</v>
      </c>
      <c r="Z235" s="33"/>
      <c r="AA235" s="33">
        <v>2855211.4919999996</v>
      </c>
    </row>
    <row r="236" spans="1:27" s="53" customFormat="1" ht="15.75" x14ac:dyDescent="0.25">
      <c r="A236" s="53" t="s">
        <v>100</v>
      </c>
      <c r="C236" s="54"/>
      <c r="D236" s="54"/>
      <c r="E236" s="33">
        <v>5622.1180000000004</v>
      </c>
      <c r="F236" s="33"/>
      <c r="G236" s="33">
        <v>26848.904999999999</v>
      </c>
      <c r="H236" s="33"/>
      <c r="I236" s="33">
        <v>46638.87</v>
      </c>
      <c r="J236" s="33"/>
      <c r="K236" s="33">
        <v>65928.827000000019</v>
      </c>
      <c r="L236" s="33"/>
      <c r="M236" s="33">
        <v>87915.285999999993</v>
      </c>
      <c r="N236" s="33"/>
      <c r="O236" s="33">
        <v>111521.83899999999</v>
      </c>
      <c r="P236" s="33"/>
      <c r="Q236" s="33">
        <v>134193.55399999997</v>
      </c>
      <c r="R236" s="33"/>
      <c r="S236" s="33">
        <v>93400.36</v>
      </c>
      <c r="T236" s="33"/>
      <c r="U236" s="33">
        <v>0</v>
      </c>
      <c r="V236" s="33"/>
      <c r="W236" s="33">
        <v>0</v>
      </c>
      <c r="X236" s="33"/>
      <c r="Y236" s="87">
        <v>107742.501</v>
      </c>
      <c r="Z236" s="33"/>
      <c r="AA236" s="33">
        <v>679812.26000000024</v>
      </c>
    </row>
  </sheetData>
  <mergeCells count="2">
    <mergeCell ref="A3:M3"/>
    <mergeCell ref="O3:AA3"/>
  </mergeCells>
  <phoneticPr fontId="8" type="noConversion"/>
  <pageMargins left="0.25" right="0.25" top="0.25" bottom="0.25" header="0.3" footer="0.3"/>
  <pageSetup scale="60" fitToWidth="0" fitToHeight="0" orientation="landscape" horizontalDpi="4294967295" verticalDpi="4294967295" r:id="rId1"/>
  <headerFooter alignWithMargins="0"/>
  <rowBreaks count="2" manualBreakCount="2">
    <brk id="60" max="16383" man="1"/>
    <brk id="172" max="16383" man="1"/>
  </rowBreaks>
  <colBreaks count="1" manualBreakCount="1">
    <brk id="13" max="1048575" man="1"/>
  </col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G271"/>
  <sheetViews>
    <sheetView zoomScaleNormal="100" workbookViewId="0">
      <selection activeCell="A222" sqref="A222"/>
    </sheetView>
  </sheetViews>
  <sheetFormatPr defaultRowHeight="18" customHeight="1" x14ac:dyDescent="0.2"/>
  <cols>
    <col min="1" max="1" width="39.42578125" customWidth="1"/>
    <col min="2" max="2" width="19.28515625" customWidth="1"/>
    <col min="3" max="3" width="24" customWidth="1"/>
    <col min="4" max="4" width="30.28515625" customWidth="1"/>
    <col min="5" max="5" width="18.5703125" customWidth="1"/>
    <col min="6" max="6" width="25.140625" customWidth="1"/>
    <col min="15" max="15" width="16.42578125" bestFit="1" customWidth="1"/>
    <col min="16" max="16" width="17.5703125" bestFit="1" customWidth="1"/>
    <col min="21" max="21" width="16.28515625" bestFit="1" customWidth="1"/>
  </cols>
  <sheetData>
    <row r="1" spans="1:28" ht="18" customHeight="1" x14ac:dyDescent="0.25">
      <c r="A1" s="73" t="s">
        <v>85</v>
      </c>
      <c r="B1" s="74"/>
      <c r="C1" s="74"/>
      <c r="D1" s="74"/>
      <c r="E1" s="74"/>
      <c r="F1" s="74"/>
    </row>
    <row r="2" spans="1:28" ht="18" customHeight="1" x14ac:dyDescent="0.2">
      <c r="A2" s="102" t="s">
        <v>101</v>
      </c>
      <c r="B2" s="103"/>
      <c r="C2" s="103"/>
      <c r="D2" s="103"/>
      <c r="E2" s="103"/>
      <c r="F2" s="103"/>
      <c r="G2" s="43"/>
      <c r="H2" s="43"/>
    </row>
    <row r="3" spans="1:28" ht="18" customHeight="1" x14ac:dyDescent="0.2">
      <c r="A3" s="104" t="s">
        <v>102</v>
      </c>
      <c r="B3" s="105"/>
      <c r="C3" s="105"/>
      <c r="D3" s="105"/>
      <c r="E3" s="105"/>
      <c r="F3" s="105"/>
    </row>
    <row r="4" spans="1:28" s="57" customFormat="1" ht="18" customHeight="1" x14ac:dyDescent="0.3">
      <c r="A4" s="75" t="s">
        <v>105</v>
      </c>
      <c r="B4" s="75"/>
      <c r="C4" s="75"/>
      <c r="D4" s="75"/>
      <c r="E4" s="75"/>
      <c r="F4" s="75"/>
      <c r="H4" s="60"/>
      <c r="N4" s="61"/>
      <c r="O4" s="61"/>
      <c r="P4" s="61"/>
      <c r="Q4" s="60"/>
      <c r="R4" s="60"/>
      <c r="S4" s="62"/>
    </row>
    <row r="5" spans="1:28" s="19" customFormat="1" ht="18" customHeight="1" x14ac:dyDescent="0.3">
      <c r="A5" s="75" t="s">
        <v>106</v>
      </c>
      <c r="B5" s="75"/>
      <c r="C5" s="75"/>
      <c r="D5" s="75"/>
      <c r="E5" s="75"/>
      <c r="F5" s="75"/>
      <c r="H5" s="60"/>
      <c r="N5" s="63"/>
      <c r="O5" s="63"/>
      <c r="P5" s="63"/>
      <c r="Q5" s="60"/>
      <c r="R5" s="60"/>
      <c r="S5" s="62"/>
    </row>
    <row r="6" spans="1:28" ht="18" customHeight="1" x14ac:dyDescent="0.25">
      <c r="C6" s="53"/>
      <c r="D6" s="53"/>
      <c r="E6" s="53"/>
      <c r="F6" s="53"/>
      <c r="G6" s="53"/>
      <c r="H6" s="54"/>
      <c r="I6" s="53"/>
      <c r="J6" s="53"/>
      <c r="K6" s="53"/>
      <c r="N6" s="48"/>
      <c r="O6" s="48"/>
      <c r="P6" s="48"/>
      <c r="Q6" s="30"/>
      <c r="R6" s="30"/>
      <c r="S6" s="13"/>
    </row>
    <row r="7" spans="1:28" ht="18" customHeight="1" x14ac:dyDescent="0.25">
      <c r="C7" s="53"/>
      <c r="D7" s="53"/>
      <c r="E7" s="53"/>
      <c r="F7" s="53"/>
      <c r="G7" s="53"/>
      <c r="H7" s="54"/>
      <c r="I7" s="53"/>
      <c r="J7" s="53"/>
      <c r="K7" s="53"/>
      <c r="N7" s="48"/>
      <c r="O7" s="48"/>
      <c r="P7" s="48"/>
      <c r="Q7" s="30"/>
      <c r="R7" s="30"/>
      <c r="S7" s="13"/>
      <c r="AB7">
        <f>SUM(E7:AA7)</f>
        <v>0</v>
      </c>
    </row>
    <row r="8" spans="1:28" ht="18" customHeight="1" x14ac:dyDescent="0.25">
      <c r="C8" s="53"/>
      <c r="D8" s="53"/>
      <c r="E8" s="53"/>
      <c r="F8" s="53"/>
      <c r="G8" s="53"/>
      <c r="H8" s="53"/>
      <c r="I8" s="53"/>
      <c r="J8" s="53"/>
      <c r="K8" s="53"/>
      <c r="N8" s="48"/>
      <c r="O8" s="48"/>
      <c r="P8" s="48"/>
      <c r="Q8" s="30"/>
      <c r="R8" s="30"/>
      <c r="S8" s="13"/>
      <c r="AB8">
        <f t="shared" ref="AB8:AB12" si="0">SUM(E8:AA8)</f>
        <v>0</v>
      </c>
    </row>
    <row r="9" spans="1:28" ht="18" customHeight="1" x14ac:dyDescent="0.25">
      <c r="C9" s="53"/>
      <c r="D9" s="53"/>
      <c r="E9" s="53"/>
      <c r="F9" s="53"/>
      <c r="G9" s="53"/>
      <c r="H9" s="53"/>
      <c r="I9" s="53"/>
      <c r="J9" s="53"/>
      <c r="K9" s="53"/>
      <c r="N9" s="48"/>
      <c r="O9" s="48"/>
      <c r="P9" s="48"/>
      <c r="Q9" s="30"/>
      <c r="R9" s="30"/>
      <c r="S9" s="13"/>
      <c r="AB9">
        <f t="shared" si="0"/>
        <v>0</v>
      </c>
    </row>
    <row r="10" spans="1:28" ht="18" customHeight="1" x14ac:dyDescent="0.25">
      <c r="C10" s="53"/>
      <c r="D10" s="53"/>
      <c r="E10" s="53"/>
      <c r="F10" s="53"/>
      <c r="G10" s="53"/>
      <c r="H10" s="53"/>
      <c r="I10" s="53"/>
      <c r="J10" s="53"/>
      <c r="K10" s="53"/>
      <c r="N10" s="48"/>
      <c r="O10" s="48"/>
      <c r="P10" s="48"/>
      <c r="Q10" s="30"/>
      <c r="R10" s="30"/>
      <c r="S10" s="13"/>
      <c r="AB10">
        <f t="shared" si="0"/>
        <v>0</v>
      </c>
    </row>
    <row r="11" spans="1:28" ht="18" customHeight="1" x14ac:dyDescent="0.25">
      <c r="C11" s="53"/>
      <c r="D11" s="53"/>
      <c r="E11" s="53"/>
      <c r="F11" s="53"/>
      <c r="G11" s="53"/>
      <c r="H11" s="53"/>
      <c r="I11" s="53"/>
      <c r="J11" s="53"/>
      <c r="K11" s="53"/>
      <c r="N11" s="48"/>
      <c r="O11" s="48"/>
      <c r="P11" s="48"/>
      <c r="Q11" s="30"/>
      <c r="R11" s="30"/>
      <c r="S11" s="13"/>
      <c r="AB11">
        <f t="shared" si="0"/>
        <v>0</v>
      </c>
    </row>
    <row r="12" spans="1:28" ht="18" customHeight="1" x14ac:dyDescent="0.25">
      <c r="C12" s="53"/>
      <c r="D12" s="53"/>
      <c r="E12" s="53"/>
      <c r="F12" s="53"/>
      <c r="G12" s="53"/>
      <c r="H12" s="53"/>
      <c r="I12" s="53"/>
      <c r="J12" s="53"/>
      <c r="K12" s="53"/>
      <c r="N12" s="48"/>
      <c r="O12" s="48"/>
      <c r="P12" s="48"/>
      <c r="AB12">
        <f t="shared" si="0"/>
        <v>0</v>
      </c>
    </row>
    <row r="13" spans="1:28" ht="18" customHeight="1" x14ac:dyDescent="0.25">
      <c r="C13" s="53"/>
      <c r="D13" s="53"/>
      <c r="E13" s="53"/>
      <c r="F13" s="53"/>
      <c r="G13" s="53"/>
      <c r="H13" s="53"/>
      <c r="I13" s="53"/>
      <c r="J13" s="53"/>
      <c r="K13" s="53"/>
      <c r="N13" s="48"/>
      <c r="O13" s="48"/>
      <c r="P13" s="48"/>
    </row>
    <row r="14" spans="1:28" ht="18" customHeight="1" x14ac:dyDescent="0.25">
      <c r="C14" s="53"/>
      <c r="D14" s="53"/>
      <c r="E14" s="53"/>
      <c r="F14" s="53"/>
      <c r="G14" s="53"/>
      <c r="H14" s="53"/>
      <c r="I14" s="53"/>
      <c r="J14" s="53"/>
      <c r="K14" s="77"/>
      <c r="L14" s="52"/>
      <c r="N14" s="48"/>
      <c r="O14" s="48"/>
      <c r="P14" s="48"/>
    </row>
    <row r="15" spans="1:28" ht="18" customHeight="1" x14ac:dyDescent="0.25">
      <c r="C15" s="53"/>
      <c r="D15" s="53"/>
      <c r="E15" s="53"/>
      <c r="F15" s="53"/>
      <c r="G15" s="53"/>
      <c r="H15" s="53"/>
      <c r="I15" s="53"/>
      <c r="J15" s="53"/>
      <c r="K15" s="53"/>
      <c r="N15" s="48"/>
      <c r="O15" s="48"/>
      <c r="P15" s="48"/>
    </row>
    <row r="16" spans="1:28" ht="18" customHeight="1" x14ac:dyDescent="0.25">
      <c r="C16" s="53"/>
      <c r="D16" s="53"/>
      <c r="E16" s="53"/>
      <c r="F16" s="53"/>
      <c r="G16" s="53"/>
      <c r="H16" s="53"/>
      <c r="I16" s="53"/>
      <c r="J16" s="53"/>
      <c r="K16" s="53"/>
      <c r="N16" s="48"/>
      <c r="O16" s="48"/>
      <c r="P16" s="48"/>
      <c r="AB16">
        <f>SUM(E16:AA16)</f>
        <v>0</v>
      </c>
    </row>
    <row r="17" spans="3:28" ht="18" customHeight="1" x14ac:dyDescent="0.25">
      <c r="C17" s="53"/>
      <c r="D17" s="53"/>
      <c r="E17" s="53"/>
      <c r="F17" s="53"/>
      <c r="G17" s="53"/>
      <c r="H17" s="53"/>
      <c r="I17" s="53"/>
      <c r="J17" s="53"/>
      <c r="K17" s="53"/>
      <c r="N17" s="48"/>
      <c r="O17" s="48"/>
      <c r="P17" s="48"/>
      <c r="AB17">
        <f t="shared" ref="AB17:AB21" si="1">SUM(E17:AA17)</f>
        <v>0</v>
      </c>
    </row>
    <row r="18" spans="3:28" ht="18" customHeight="1" x14ac:dyDescent="0.25">
      <c r="C18" s="53"/>
      <c r="D18" s="53"/>
      <c r="E18" s="53"/>
      <c r="F18" s="53"/>
      <c r="G18" s="53"/>
      <c r="H18" s="53"/>
      <c r="I18" s="53"/>
      <c r="J18" s="53"/>
      <c r="K18" s="53"/>
      <c r="N18" s="48"/>
      <c r="O18" s="48"/>
      <c r="P18" s="48"/>
      <c r="S18" s="13"/>
      <c r="AB18">
        <f t="shared" si="1"/>
        <v>0</v>
      </c>
    </row>
    <row r="19" spans="3:28" ht="18" customHeight="1" x14ac:dyDescent="0.25">
      <c r="C19" s="53"/>
      <c r="D19" s="53"/>
      <c r="E19" s="53"/>
      <c r="F19" s="53"/>
      <c r="G19" s="53"/>
      <c r="H19" s="53"/>
      <c r="I19" s="53"/>
      <c r="J19" s="53"/>
      <c r="K19" s="53"/>
      <c r="N19" s="48"/>
      <c r="O19" s="48"/>
      <c r="P19" s="48"/>
      <c r="S19" s="13"/>
      <c r="AB19">
        <f t="shared" si="1"/>
        <v>0</v>
      </c>
    </row>
    <row r="20" spans="3:28" ht="18" customHeight="1" x14ac:dyDescent="0.25">
      <c r="C20" s="53"/>
      <c r="D20" s="53"/>
      <c r="E20" s="53"/>
      <c r="F20" s="53"/>
      <c r="G20" s="53"/>
      <c r="H20" s="53"/>
      <c r="I20" s="53"/>
      <c r="J20" s="53"/>
      <c r="K20" s="53"/>
      <c r="N20" s="48"/>
      <c r="O20" s="48"/>
      <c r="P20" s="48"/>
      <c r="S20" s="13"/>
      <c r="AB20">
        <f t="shared" si="1"/>
        <v>0</v>
      </c>
    </row>
    <row r="21" spans="3:28" ht="18" customHeight="1" x14ac:dyDescent="0.25">
      <c r="C21" s="53"/>
      <c r="D21" s="53"/>
      <c r="E21" s="53"/>
      <c r="F21" s="53"/>
      <c r="G21" s="53"/>
      <c r="H21" s="53"/>
      <c r="I21" s="53"/>
      <c r="J21" s="53"/>
      <c r="K21" s="53"/>
      <c r="N21" s="48"/>
      <c r="O21" s="48"/>
      <c r="P21" s="48"/>
      <c r="S21" s="13"/>
      <c r="AB21">
        <f t="shared" si="1"/>
        <v>0</v>
      </c>
    </row>
    <row r="22" spans="3:28" ht="18" customHeight="1" x14ac:dyDescent="0.25">
      <c r="C22" s="53"/>
      <c r="D22" s="53"/>
      <c r="E22" s="53"/>
      <c r="F22" s="53"/>
      <c r="G22" s="53"/>
      <c r="H22" s="53"/>
      <c r="I22" s="53"/>
      <c r="J22" s="53"/>
      <c r="K22" s="53"/>
      <c r="N22" s="48"/>
      <c r="O22" s="48"/>
      <c r="P22" s="48"/>
      <c r="S22" s="13"/>
    </row>
    <row r="23" spans="3:28" ht="18" customHeight="1" x14ac:dyDescent="0.25">
      <c r="C23" s="53"/>
      <c r="D23" s="53"/>
      <c r="E23" s="53"/>
      <c r="F23" s="53"/>
      <c r="G23" s="53"/>
      <c r="H23" s="53"/>
      <c r="I23" s="53"/>
      <c r="J23" s="53"/>
      <c r="K23" s="53"/>
      <c r="N23" s="48"/>
      <c r="O23" s="48"/>
      <c r="P23" s="48"/>
      <c r="S23" s="13"/>
    </row>
    <row r="24" spans="3:28" ht="18" customHeight="1" x14ac:dyDescent="0.25">
      <c r="C24" s="53"/>
      <c r="D24" s="53"/>
      <c r="E24" s="53"/>
      <c r="F24" s="53"/>
      <c r="G24" s="53"/>
      <c r="H24" s="53"/>
      <c r="I24" s="53"/>
      <c r="J24" s="53"/>
      <c r="K24" s="53"/>
      <c r="N24" s="48"/>
      <c r="O24" s="48"/>
      <c r="P24" s="48"/>
      <c r="S24" s="13"/>
    </row>
    <row r="25" spans="3:28" ht="18" customHeight="1" x14ac:dyDescent="0.25">
      <c r="C25" s="53"/>
      <c r="D25" s="53"/>
      <c r="E25" s="53"/>
      <c r="F25" s="53"/>
      <c r="G25" s="53"/>
      <c r="H25" s="53"/>
      <c r="I25" s="53"/>
      <c r="J25" s="53"/>
      <c r="K25" s="53"/>
      <c r="N25" s="48"/>
      <c r="O25" s="48"/>
      <c r="P25" s="48"/>
      <c r="S25" s="13"/>
      <c r="AB25">
        <f>SUM(E25:AA25)</f>
        <v>0</v>
      </c>
    </row>
    <row r="26" spans="3:28" ht="18" customHeight="1" x14ac:dyDescent="0.25">
      <c r="C26" s="53"/>
      <c r="D26" s="53"/>
      <c r="E26" s="53"/>
      <c r="F26" s="53"/>
      <c r="G26" s="53"/>
      <c r="H26" s="53"/>
      <c r="I26" s="53"/>
      <c r="J26" s="53"/>
      <c r="K26" s="53"/>
      <c r="N26" s="48"/>
      <c r="O26" s="48"/>
      <c r="P26" s="48"/>
      <c r="S26" s="13"/>
      <c r="AB26">
        <f t="shared" ref="AB26:AB30" si="2">SUM(E26:AA26)</f>
        <v>0</v>
      </c>
    </row>
    <row r="27" spans="3:28" ht="18" customHeight="1" x14ac:dyDescent="0.25">
      <c r="C27" s="53"/>
      <c r="D27" s="53"/>
      <c r="E27" s="53"/>
      <c r="F27" s="53"/>
      <c r="G27" s="53"/>
      <c r="H27" s="53"/>
      <c r="I27" s="53"/>
      <c r="J27" s="53"/>
      <c r="K27" s="53"/>
      <c r="N27" s="48"/>
      <c r="O27" s="48"/>
      <c r="P27" s="48"/>
      <c r="S27" s="13"/>
      <c r="AB27">
        <f t="shared" si="2"/>
        <v>0</v>
      </c>
    </row>
    <row r="28" spans="3:28" ht="18" customHeight="1" x14ac:dyDescent="0.25">
      <c r="C28" s="53"/>
      <c r="D28" s="53"/>
      <c r="E28" s="53"/>
      <c r="F28" s="53"/>
      <c r="G28" s="53"/>
      <c r="H28" s="53"/>
      <c r="I28" s="53"/>
      <c r="J28" s="53"/>
      <c r="K28" s="53"/>
      <c r="N28" s="48"/>
      <c r="O28" s="48"/>
      <c r="P28" s="48"/>
      <c r="AB28">
        <f t="shared" si="2"/>
        <v>0</v>
      </c>
    </row>
    <row r="29" spans="3:28" ht="18" customHeight="1" x14ac:dyDescent="0.25">
      <c r="C29" s="53"/>
      <c r="D29" s="53"/>
      <c r="E29" s="53"/>
      <c r="F29" s="53"/>
      <c r="G29" s="53"/>
      <c r="H29" s="53"/>
      <c r="I29" s="53"/>
      <c r="J29" s="53"/>
      <c r="K29" s="53"/>
      <c r="N29" s="48"/>
      <c r="O29" s="48"/>
      <c r="P29" s="48"/>
      <c r="AB29">
        <f t="shared" si="2"/>
        <v>0</v>
      </c>
    </row>
    <row r="30" spans="3:28" ht="18" customHeight="1" x14ac:dyDescent="0.25">
      <c r="C30" s="53"/>
      <c r="D30" s="53"/>
      <c r="E30" s="53"/>
      <c r="F30" s="53"/>
      <c r="G30" s="53"/>
      <c r="H30" s="53"/>
      <c r="I30" s="53"/>
      <c r="J30" s="53"/>
      <c r="K30" s="77"/>
      <c r="L30" s="52"/>
      <c r="N30" s="48"/>
      <c r="O30" s="48"/>
      <c r="P30" s="48"/>
      <c r="AB30">
        <f t="shared" si="2"/>
        <v>0</v>
      </c>
    </row>
    <row r="31" spans="3:28" ht="18" customHeight="1" x14ac:dyDescent="0.25">
      <c r="C31" s="53"/>
      <c r="D31" s="53"/>
      <c r="E31" s="53"/>
      <c r="F31" s="53"/>
      <c r="G31" s="53"/>
      <c r="H31" s="53"/>
      <c r="I31" s="53"/>
      <c r="J31" s="53"/>
      <c r="K31" s="53"/>
      <c r="N31" s="48"/>
      <c r="O31" s="48"/>
      <c r="P31" s="48"/>
    </row>
    <row r="32" spans="3:28" ht="18" customHeight="1" x14ac:dyDescent="0.25">
      <c r="C32" s="53"/>
      <c r="D32" s="53"/>
      <c r="E32" s="53"/>
      <c r="F32" s="53"/>
      <c r="G32" s="53"/>
      <c r="H32" s="53"/>
      <c r="I32" s="53"/>
      <c r="J32" s="53"/>
      <c r="K32" s="53"/>
      <c r="N32" s="48"/>
      <c r="O32" s="48"/>
      <c r="P32" s="48"/>
    </row>
    <row r="33" spans="3:59" ht="18" customHeight="1" x14ac:dyDescent="0.25">
      <c r="C33" s="53"/>
      <c r="D33" s="53"/>
      <c r="E33" s="53"/>
      <c r="F33" s="53"/>
      <c r="G33" s="53"/>
      <c r="H33" s="53"/>
      <c r="I33" s="53"/>
      <c r="J33" s="53"/>
      <c r="K33" s="53"/>
      <c r="N33" s="48"/>
      <c r="O33" s="48"/>
      <c r="P33" s="48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</row>
    <row r="34" spans="3:59" ht="18" customHeight="1" x14ac:dyDescent="0.25">
      <c r="C34" s="53"/>
      <c r="D34" s="53"/>
      <c r="E34" s="53"/>
      <c r="F34" s="53"/>
      <c r="G34" s="53"/>
      <c r="H34" s="53"/>
      <c r="I34" s="53"/>
      <c r="J34" s="53"/>
      <c r="K34" s="53"/>
      <c r="N34" s="48"/>
      <c r="O34" s="48"/>
      <c r="P34" s="48"/>
      <c r="S34" s="13"/>
      <c r="AB34">
        <f>SUM(E34:AA34)</f>
        <v>0</v>
      </c>
    </row>
    <row r="35" spans="3:59" ht="18" customHeight="1" x14ac:dyDescent="0.25">
      <c r="C35" s="53"/>
      <c r="D35" s="53"/>
      <c r="E35" s="53"/>
      <c r="F35" s="53"/>
      <c r="G35" s="53"/>
      <c r="H35" s="53"/>
      <c r="I35" s="53"/>
      <c r="J35" s="53"/>
      <c r="K35" s="53"/>
      <c r="N35" s="48"/>
      <c r="O35" s="48"/>
      <c r="P35" s="48"/>
      <c r="S35" s="13"/>
      <c r="AB35">
        <f t="shared" ref="AB35:AB39" si="3">SUM(E35:AA35)</f>
        <v>0</v>
      </c>
    </row>
    <row r="36" spans="3:59" ht="18" customHeight="1" x14ac:dyDescent="0.25">
      <c r="C36" s="53"/>
      <c r="D36" s="53"/>
      <c r="E36" s="53"/>
      <c r="F36" s="53"/>
      <c r="G36" s="53"/>
      <c r="H36" s="53"/>
      <c r="I36" s="53"/>
      <c r="J36" s="53"/>
      <c r="K36" s="53"/>
      <c r="N36" s="48"/>
      <c r="O36" s="48"/>
      <c r="P36" s="48"/>
      <c r="S36" s="13"/>
      <c r="AB36">
        <f t="shared" si="3"/>
        <v>0</v>
      </c>
    </row>
    <row r="37" spans="3:59" ht="18" customHeight="1" x14ac:dyDescent="0.25">
      <c r="C37" s="53"/>
      <c r="D37" s="53"/>
      <c r="E37" s="53"/>
      <c r="F37" s="53"/>
      <c r="G37" s="53"/>
      <c r="H37" s="53"/>
      <c r="I37" s="53"/>
      <c r="J37" s="53"/>
      <c r="K37" s="53"/>
      <c r="N37" s="48"/>
      <c r="O37" s="48"/>
      <c r="P37" s="48"/>
      <c r="S37" s="13"/>
      <c r="AB37">
        <f t="shared" si="3"/>
        <v>0</v>
      </c>
    </row>
    <row r="38" spans="3:59" ht="18" customHeight="1" x14ac:dyDescent="0.25">
      <c r="C38" s="53"/>
      <c r="D38" s="53"/>
      <c r="E38" s="53"/>
      <c r="F38" s="53"/>
      <c r="G38" s="53"/>
      <c r="H38" s="53"/>
      <c r="I38" s="53"/>
      <c r="J38" s="53"/>
      <c r="K38" s="53"/>
      <c r="N38" s="48"/>
      <c r="O38" s="48"/>
      <c r="P38" s="48"/>
      <c r="S38" s="13"/>
      <c r="AB38">
        <f t="shared" si="3"/>
        <v>0</v>
      </c>
    </row>
    <row r="39" spans="3:59" ht="18" customHeight="1" x14ac:dyDescent="0.25">
      <c r="C39" s="53"/>
      <c r="D39" s="53"/>
      <c r="E39" s="53"/>
      <c r="F39" s="53"/>
      <c r="G39" s="53"/>
      <c r="H39" s="53"/>
      <c r="I39" s="53"/>
      <c r="J39" s="53"/>
      <c r="K39" s="53"/>
      <c r="N39" s="48"/>
      <c r="O39" s="48"/>
      <c r="P39" s="48"/>
      <c r="S39" s="13"/>
      <c r="AB39">
        <f t="shared" si="3"/>
        <v>0</v>
      </c>
    </row>
    <row r="40" spans="3:59" ht="18" customHeight="1" x14ac:dyDescent="0.25">
      <c r="C40" s="53"/>
      <c r="D40" s="53"/>
      <c r="E40" s="53"/>
      <c r="F40" s="53"/>
      <c r="G40" s="53"/>
      <c r="H40" s="53"/>
      <c r="I40" s="53"/>
      <c r="J40" s="53"/>
      <c r="K40" s="53"/>
      <c r="N40" s="48"/>
      <c r="O40" s="48"/>
      <c r="P40" s="48"/>
      <c r="S40" s="13"/>
    </row>
    <row r="41" spans="3:59" ht="18" customHeight="1" x14ac:dyDescent="0.25">
      <c r="C41" s="53"/>
      <c r="D41" s="53"/>
      <c r="E41" s="53"/>
      <c r="F41" s="53"/>
      <c r="G41" s="53"/>
      <c r="H41" s="53"/>
      <c r="I41" s="53"/>
      <c r="J41" s="53"/>
      <c r="K41" s="53"/>
      <c r="N41" s="48"/>
      <c r="O41" s="48"/>
      <c r="P41" s="48"/>
      <c r="S41" s="13"/>
    </row>
    <row r="42" spans="3:59" ht="18" customHeight="1" x14ac:dyDescent="0.25">
      <c r="C42" s="53"/>
      <c r="D42" s="53"/>
      <c r="E42" s="53"/>
      <c r="F42" s="53"/>
      <c r="G42" s="53"/>
      <c r="H42" s="53"/>
      <c r="I42" s="53"/>
      <c r="J42" s="53"/>
      <c r="K42" s="53"/>
      <c r="N42" s="48"/>
      <c r="O42" s="48"/>
      <c r="P42" s="48"/>
      <c r="S42" s="13"/>
    </row>
    <row r="43" spans="3:59" ht="18" customHeight="1" x14ac:dyDescent="0.25">
      <c r="C43" s="53"/>
      <c r="D43" s="53"/>
      <c r="E43" s="53"/>
      <c r="F43" s="53"/>
      <c r="G43" s="53"/>
      <c r="H43" s="53"/>
      <c r="I43" s="53"/>
      <c r="J43" s="53"/>
      <c r="K43" s="53"/>
      <c r="N43" s="48"/>
      <c r="O43" s="48"/>
      <c r="P43" s="48"/>
      <c r="S43" s="13"/>
      <c r="AB43">
        <f>SUM(E43:AA43)</f>
        <v>0</v>
      </c>
    </row>
    <row r="44" spans="3:59" ht="18" customHeight="1" x14ac:dyDescent="0.25">
      <c r="C44" s="53"/>
      <c r="D44" s="53"/>
      <c r="E44" s="53"/>
      <c r="F44" s="53"/>
      <c r="G44" s="53"/>
      <c r="H44" s="53"/>
      <c r="I44" s="53"/>
      <c r="J44" s="53"/>
      <c r="K44" s="53"/>
      <c r="N44" s="48"/>
      <c r="O44" s="48"/>
      <c r="P44" s="48"/>
      <c r="AB44">
        <f t="shared" ref="AB44:AB48" si="4">SUM(E44:AA44)</f>
        <v>0</v>
      </c>
    </row>
    <row r="45" spans="3:59" ht="18" customHeight="1" x14ac:dyDescent="0.25">
      <c r="C45" s="53"/>
      <c r="D45" s="53"/>
      <c r="E45" s="53"/>
      <c r="F45" s="53"/>
      <c r="G45" s="53"/>
      <c r="H45" s="53"/>
      <c r="I45" s="53"/>
      <c r="J45" s="53"/>
      <c r="K45" s="53"/>
      <c r="N45" s="48"/>
      <c r="O45" s="48"/>
      <c r="P45" s="48"/>
      <c r="AB45">
        <f t="shared" si="4"/>
        <v>0</v>
      </c>
    </row>
    <row r="46" spans="3:59" ht="18" customHeight="1" x14ac:dyDescent="0.25">
      <c r="C46" s="53"/>
      <c r="D46" s="53"/>
      <c r="E46" s="53"/>
      <c r="F46" s="53"/>
      <c r="G46" s="53"/>
      <c r="H46" s="53"/>
      <c r="I46" s="53"/>
      <c r="J46" s="53"/>
      <c r="K46" s="77"/>
      <c r="L46" s="52"/>
      <c r="N46" s="48"/>
      <c r="O46" s="48"/>
      <c r="P46" s="48"/>
      <c r="AB46">
        <f t="shared" si="4"/>
        <v>0</v>
      </c>
    </row>
    <row r="47" spans="3:59" ht="18" customHeight="1" x14ac:dyDescent="0.25">
      <c r="C47" s="53"/>
      <c r="D47" s="53"/>
      <c r="E47" s="53"/>
      <c r="F47" s="53"/>
      <c r="G47" s="53"/>
      <c r="H47" s="53"/>
      <c r="I47" s="53"/>
      <c r="J47" s="53"/>
      <c r="K47" s="53"/>
      <c r="N47" s="48"/>
      <c r="O47" s="48"/>
      <c r="P47" s="48"/>
      <c r="AB47">
        <f t="shared" si="4"/>
        <v>0</v>
      </c>
    </row>
    <row r="48" spans="3:59" ht="18" customHeight="1" x14ac:dyDescent="0.25">
      <c r="C48" s="53"/>
      <c r="D48" s="53"/>
      <c r="E48" s="53"/>
      <c r="F48" s="53"/>
      <c r="G48" s="53"/>
      <c r="H48" s="53"/>
      <c r="I48" s="53"/>
      <c r="J48" s="53"/>
      <c r="K48" s="53"/>
      <c r="N48" s="48"/>
      <c r="O48" s="48"/>
      <c r="P48" s="48"/>
      <c r="AB48">
        <f t="shared" si="4"/>
        <v>0</v>
      </c>
    </row>
    <row r="49" spans="3:28" ht="18" customHeight="1" x14ac:dyDescent="0.25">
      <c r="C49" s="53"/>
      <c r="D49" s="53"/>
      <c r="E49" s="53"/>
      <c r="F49" s="53"/>
      <c r="G49" s="53"/>
      <c r="H49" s="53"/>
      <c r="I49" s="53"/>
      <c r="J49" s="53"/>
      <c r="K49" s="53"/>
      <c r="N49" s="48"/>
      <c r="O49" s="48"/>
      <c r="P49" s="48"/>
    </row>
    <row r="50" spans="3:28" ht="18" customHeight="1" x14ac:dyDescent="0.25">
      <c r="C50" s="53"/>
      <c r="D50" s="53"/>
      <c r="E50" s="53"/>
      <c r="F50" s="53"/>
      <c r="G50" s="53"/>
      <c r="H50" s="53"/>
      <c r="I50" s="53"/>
      <c r="J50" s="53"/>
      <c r="K50" s="53"/>
      <c r="N50" s="48"/>
      <c r="O50" s="48"/>
      <c r="P50" s="48"/>
      <c r="Q50" s="30"/>
      <c r="R50" s="30"/>
      <c r="S50" s="30"/>
      <c r="T50" s="30"/>
      <c r="U50" s="13"/>
      <c r="W50" s="13"/>
    </row>
    <row r="51" spans="3:28" ht="18" customHeight="1" x14ac:dyDescent="0.25">
      <c r="C51" s="53"/>
      <c r="D51" s="53"/>
      <c r="E51" s="53"/>
      <c r="F51" s="53"/>
      <c r="G51" s="53"/>
      <c r="H51" s="53"/>
      <c r="I51" s="53"/>
      <c r="J51" s="53"/>
      <c r="K51" s="53"/>
      <c r="N51" s="48"/>
      <c r="O51" s="48"/>
      <c r="P51" s="48"/>
      <c r="Q51" s="30"/>
      <c r="R51" s="30"/>
      <c r="S51" s="30"/>
      <c r="T51" s="30"/>
      <c r="U51" s="13"/>
      <c r="W51" s="13"/>
    </row>
    <row r="52" spans="3:28" ht="18" customHeight="1" x14ac:dyDescent="0.25">
      <c r="C52" s="53"/>
      <c r="D52" s="53"/>
      <c r="E52" s="53"/>
      <c r="F52" s="53"/>
      <c r="G52" s="53"/>
      <c r="H52" s="53"/>
      <c r="I52" s="53"/>
      <c r="J52" s="53"/>
      <c r="K52" s="53"/>
      <c r="N52" s="48"/>
      <c r="O52" s="48"/>
      <c r="P52" s="48"/>
      <c r="Q52" s="30"/>
      <c r="R52" s="30"/>
      <c r="S52" s="30"/>
      <c r="T52" s="30"/>
      <c r="U52" s="13"/>
      <c r="W52" s="13"/>
      <c r="AB52">
        <f>SUM(E52:AA52)</f>
        <v>0</v>
      </c>
    </row>
    <row r="53" spans="3:28" ht="18" customHeight="1" x14ac:dyDescent="0.25">
      <c r="C53" s="53"/>
      <c r="D53" s="53"/>
      <c r="E53" s="53"/>
      <c r="F53" s="53"/>
      <c r="G53" s="53"/>
      <c r="H53" s="53"/>
      <c r="I53" s="53"/>
      <c r="J53" s="53"/>
      <c r="K53" s="53"/>
      <c r="N53" s="48"/>
      <c r="O53" s="48"/>
      <c r="P53" s="48"/>
      <c r="Q53" s="30"/>
      <c r="R53" s="30"/>
      <c r="S53" s="30"/>
      <c r="T53" s="30"/>
      <c r="U53" s="13"/>
      <c r="W53" s="13"/>
      <c r="AB53">
        <f t="shared" ref="AB53:AB57" si="5">SUM(E53:AA53)</f>
        <v>0</v>
      </c>
    </row>
    <row r="54" spans="3:28" ht="18" customHeight="1" x14ac:dyDescent="0.25">
      <c r="C54" s="53"/>
      <c r="D54" s="53"/>
      <c r="E54" s="53"/>
      <c r="F54" s="53"/>
      <c r="G54" s="53"/>
      <c r="H54" s="53"/>
      <c r="I54" s="53"/>
      <c r="J54" s="53"/>
      <c r="K54" s="53"/>
      <c r="N54" s="48"/>
      <c r="O54" s="48"/>
      <c r="P54" s="48"/>
      <c r="Q54" s="30"/>
      <c r="R54" s="30"/>
      <c r="S54" s="30"/>
      <c r="T54" s="30"/>
      <c r="U54" s="13"/>
      <c r="W54" s="13"/>
      <c r="AB54">
        <f t="shared" si="5"/>
        <v>0</v>
      </c>
    </row>
    <row r="55" spans="3:28" ht="18" customHeight="1" x14ac:dyDescent="0.25">
      <c r="C55" s="53"/>
      <c r="D55" s="53"/>
      <c r="E55" s="53"/>
      <c r="F55" s="54"/>
      <c r="G55" s="53"/>
      <c r="H55" s="53"/>
      <c r="I55" s="53"/>
      <c r="J55" s="53"/>
      <c r="K55" s="53"/>
      <c r="N55" s="48"/>
      <c r="O55" s="48"/>
      <c r="P55" s="48"/>
      <c r="Q55" s="30"/>
      <c r="R55" s="30"/>
      <c r="S55" s="30"/>
      <c r="T55" s="30"/>
      <c r="U55" s="13"/>
      <c r="W55" s="13"/>
      <c r="AB55">
        <f t="shared" si="5"/>
        <v>0</v>
      </c>
    </row>
    <row r="56" spans="3:28" ht="18" customHeight="1" x14ac:dyDescent="0.25">
      <c r="C56" s="53"/>
      <c r="D56" s="53"/>
      <c r="E56" s="53"/>
      <c r="F56" s="54"/>
      <c r="G56" s="53"/>
      <c r="H56" s="53"/>
      <c r="I56" s="53"/>
      <c r="J56" s="53"/>
      <c r="K56" s="53"/>
      <c r="N56" s="48"/>
      <c r="O56" s="48"/>
      <c r="P56" s="48"/>
      <c r="Q56" s="30"/>
      <c r="R56" s="30"/>
      <c r="S56" s="30"/>
      <c r="T56" s="30"/>
      <c r="U56" s="13"/>
      <c r="W56" s="13"/>
      <c r="AB56">
        <f t="shared" si="5"/>
        <v>0</v>
      </c>
    </row>
    <row r="57" spans="3:28" ht="18" customHeight="1" x14ac:dyDescent="0.25">
      <c r="C57" s="53"/>
      <c r="D57" s="53"/>
      <c r="E57" s="53"/>
      <c r="F57" s="54"/>
      <c r="G57" s="53"/>
      <c r="H57" s="53"/>
      <c r="I57" s="53"/>
      <c r="J57" s="53"/>
      <c r="K57" s="53"/>
      <c r="N57" s="48"/>
      <c r="O57" s="48"/>
      <c r="P57" s="48"/>
      <c r="R57" s="30"/>
      <c r="S57" s="30"/>
      <c r="T57" s="30"/>
      <c r="U57" s="13"/>
      <c r="W57" s="13"/>
      <c r="AB57">
        <f t="shared" si="5"/>
        <v>0</v>
      </c>
    </row>
    <row r="58" spans="3:28" ht="18" customHeight="1" x14ac:dyDescent="0.25">
      <c r="C58" s="53"/>
      <c r="D58" s="53"/>
      <c r="E58" s="53"/>
      <c r="F58" s="54"/>
      <c r="G58" s="53"/>
      <c r="H58" s="53"/>
      <c r="I58" s="53"/>
      <c r="J58" s="53"/>
      <c r="K58" s="53"/>
      <c r="N58" s="48"/>
      <c r="O58" s="48"/>
      <c r="P58" s="48"/>
      <c r="R58" s="30"/>
      <c r="S58" s="30"/>
      <c r="T58" s="30"/>
      <c r="U58" s="13"/>
      <c r="W58" s="13"/>
    </row>
    <row r="59" spans="3:28" ht="18" customHeight="1" x14ac:dyDescent="0.25">
      <c r="C59" s="53"/>
      <c r="D59" s="53"/>
      <c r="E59" s="53"/>
      <c r="F59" s="45"/>
      <c r="G59" s="53"/>
      <c r="H59" s="53"/>
      <c r="I59" s="53"/>
      <c r="J59" s="53"/>
      <c r="K59" s="53"/>
      <c r="N59" s="48"/>
      <c r="O59" s="48"/>
      <c r="P59" s="48"/>
      <c r="R59" s="30"/>
      <c r="S59" s="30"/>
      <c r="T59" s="30"/>
      <c r="U59" s="13"/>
      <c r="W59" s="13"/>
    </row>
    <row r="60" spans="3:28" ht="18" customHeight="1" x14ac:dyDescent="0.25">
      <c r="C60" s="53"/>
      <c r="D60" s="53"/>
      <c r="E60" s="53"/>
      <c r="F60" s="46"/>
      <c r="G60" s="53"/>
      <c r="H60" s="53"/>
      <c r="I60" s="53"/>
      <c r="J60" s="53"/>
      <c r="K60" s="53"/>
      <c r="N60" s="48"/>
      <c r="O60" s="48"/>
      <c r="P60" s="48"/>
      <c r="R60" s="30"/>
    </row>
    <row r="61" spans="3:28" ht="18" customHeight="1" x14ac:dyDescent="0.25">
      <c r="C61" s="53"/>
      <c r="D61" s="53"/>
      <c r="E61" s="53"/>
      <c r="F61" s="53"/>
      <c r="G61" s="53"/>
      <c r="H61" s="53"/>
      <c r="I61" s="53"/>
      <c r="J61" s="53"/>
      <c r="K61" s="53"/>
      <c r="N61" s="48"/>
      <c r="O61" s="48"/>
      <c r="P61" s="48"/>
      <c r="R61" s="45"/>
      <c r="S61" s="30"/>
      <c r="AB61">
        <f>SUM(E61:AA61)</f>
        <v>0</v>
      </c>
    </row>
    <row r="62" spans="3:28" ht="18" customHeight="1" x14ac:dyDescent="0.25">
      <c r="C62" s="53"/>
      <c r="D62" s="53"/>
      <c r="E62" s="53"/>
      <c r="F62" s="53"/>
      <c r="G62" s="53"/>
      <c r="H62" s="53"/>
      <c r="I62" s="53"/>
      <c r="J62" s="53"/>
      <c r="K62" s="77"/>
      <c r="L62" s="52"/>
      <c r="N62" s="48"/>
      <c r="O62" s="48"/>
      <c r="P62" s="48"/>
      <c r="R62" s="46"/>
      <c r="S62" s="47"/>
      <c r="AB62">
        <f t="shared" ref="AB62:AB66" si="6">SUM(E62:AA62)</f>
        <v>0</v>
      </c>
    </row>
    <row r="63" spans="3:28" ht="18" customHeight="1" x14ac:dyDescent="0.25">
      <c r="C63" s="53"/>
      <c r="D63" s="53"/>
      <c r="E63" s="53"/>
      <c r="F63" s="53"/>
      <c r="G63" s="53"/>
      <c r="H63" s="53"/>
      <c r="I63" s="53"/>
      <c r="J63" s="53"/>
      <c r="K63" s="53"/>
      <c r="N63" s="48"/>
      <c r="O63" s="48"/>
      <c r="P63" s="48"/>
      <c r="AB63">
        <f t="shared" si="6"/>
        <v>0</v>
      </c>
    </row>
    <row r="64" spans="3:28" ht="18" customHeight="1" x14ac:dyDescent="0.25">
      <c r="C64" s="53"/>
      <c r="D64" s="53"/>
      <c r="E64" s="53"/>
      <c r="F64" s="53"/>
      <c r="G64" s="53"/>
      <c r="H64" s="53"/>
      <c r="I64" s="53"/>
      <c r="J64" s="53"/>
      <c r="K64" s="53"/>
      <c r="N64" s="48"/>
      <c r="O64" s="48"/>
      <c r="P64" s="48"/>
      <c r="AB64">
        <f t="shared" si="6"/>
        <v>0</v>
      </c>
    </row>
    <row r="65" spans="3:28" ht="18" customHeight="1" x14ac:dyDescent="0.25">
      <c r="C65" s="53"/>
      <c r="D65" s="53"/>
      <c r="E65" s="53"/>
      <c r="F65" s="53"/>
      <c r="G65" s="53"/>
      <c r="H65" s="53"/>
      <c r="I65" s="53"/>
      <c r="J65" s="53"/>
      <c r="K65" s="53"/>
      <c r="N65" s="48"/>
      <c r="O65" s="48"/>
      <c r="P65" s="48"/>
      <c r="AB65">
        <f t="shared" si="6"/>
        <v>0</v>
      </c>
    </row>
    <row r="66" spans="3:28" ht="18" customHeight="1" x14ac:dyDescent="0.25">
      <c r="C66" s="53"/>
      <c r="D66" s="53"/>
      <c r="E66" s="53"/>
      <c r="F66" s="53"/>
      <c r="G66" s="53"/>
      <c r="H66" s="53"/>
      <c r="I66" s="53"/>
      <c r="J66" s="53"/>
      <c r="K66" s="53"/>
      <c r="N66" s="48"/>
      <c r="O66" s="48"/>
      <c r="P66" s="48"/>
      <c r="U66" s="13"/>
      <c r="W66" s="13"/>
      <c r="AB66">
        <f t="shared" si="6"/>
        <v>0</v>
      </c>
    </row>
    <row r="67" spans="3:28" ht="18" customHeight="1" x14ac:dyDescent="0.25">
      <c r="C67" s="53"/>
      <c r="D67" s="53"/>
      <c r="E67" s="53"/>
      <c r="F67" s="53"/>
      <c r="G67" s="53"/>
      <c r="H67" s="53"/>
      <c r="I67" s="53"/>
      <c r="J67" s="53"/>
      <c r="K67" s="53"/>
      <c r="N67" s="48"/>
      <c r="O67" s="48"/>
      <c r="P67" s="48"/>
      <c r="U67" s="13"/>
      <c r="W67" s="13"/>
    </row>
    <row r="68" spans="3:28" ht="18" customHeight="1" x14ac:dyDescent="0.25">
      <c r="C68" s="53"/>
      <c r="D68" s="53"/>
      <c r="E68" s="53"/>
      <c r="F68" s="53"/>
      <c r="G68" s="53"/>
      <c r="H68" s="53"/>
      <c r="I68" s="53"/>
      <c r="J68" s="53"/>
      <c r="K68" s="53"/>
      <c r="N68" s="48"/>
      <c r="O68" s="48"/>
      <c r="P68" s="48"/>
      <c r="U68" s="13"/>
      <c r="W68" s="13"/>
    </row>
    <row r="69" spans="3:28" ht="18" customHeight="1" x14ac:dyDescent="0.25">
      <c r="C69" s="53"/>
      <c r="D69" s="53"/>
      <c r="E69" s="53"/>
      <c r="F69" s="53"/>
      <c r="G69" s="53"/>
      <c r="H69" s="53"/>
      <c r="I69" s="53"/>
      <c r="J69" s="53"/>
      <c r="K69" s="53"/>
      <c r="N69" s="48"/>
      <c r="O69" s="48"/>
      <c r="P69" s="48"/>
      <c r="U69" s="13"/>
      <c r="W69" s="13"/>
    </row>
    <row r="70" spans="3:28" ht="18" customHeight="1" x14ac:dyDescent="0.25">
      <c r="C70" s="53"/>
      <c r="D70" s="53"/>
      <c r="E70" s="53"/>
      <c r="F70" s="53"/>
      <c r="G70" s="53"/>
      <c r="H70" s="53"/>
      <c r="I70" s="53"/>
      <c r="J70" s="53"/>
      <c r="K70" s="53"/>
      <c r="N70" s="48"/>
      <c r="O70" s="48"/>
      <c r="P70" s="48"/>
      <c r="U70" s="13"/>
      <c r="W70" s="13"/>
      <c r="AB70">
        <f>SUM(E70:AA70)</f>
        <v>0</v>
      </c>
    </row>
    <row r="71" spans="3:28" ht="18" customHeight="1" x14ac:dyDescent="0.25">
      <c r="C71" s="53"/>
      <c r="D71" s="53"/>
      <c r="E71" s="53"/>
      <c r="F71" s="53"/>
      <c r="G71" s="53"/>
      <c r="H71" s="53"/>
      <c r="I71" s="53"/>
      <c r="J71" s="53"/>
      <c r="K71" s="53"/>
      <c r="N71" s="48"/>
      <c r="O71" s="48"/>
      <c r="P71" s="48"/>
      <c r="U71" s="13"/>
      <c r="W71" s="13"/>
      <c r="AB71">
        <f t="shared" ref="AB71:AB75" si="7">SUM(E71:AA71)</f>
        <v>0</v>
      </c>
    </row>
    <row r="72" spans="3:28" ht="18" customHeight="1" x14ac:dyDescent="0.25">
      <c r="C72" s="53"/>
      <c r="D72" s="53"/>
      <c r="E72" s="53"/>
      <c r="F72" s="53"/>
      <c r="G72" s="53"/>
      <c r="H72" s="53"/>
      <c r="I72" s="53"/>
      <c r="J72" s="53"/>
      <c r="K72" s="53"/>
      <c r="N72" s="48"/>
      <c r="O72" s="48"/>
      <c r="P72" s="48"/>
      <c r="U72" s="13"/>
      <c r="W72" s="13"/>
      <c r="AB72">
        <f t="shared" si="7"/>
        <v>0</v>
      </c>
    </row>
    <row r="73" spans="3:28" ht="18" customHeight="1" x14ac:dyDescent="0.25">
      <c r="C73" s="53"/>
      <c r="D73" s="53"/>
      <c r="E73" s="53"/>
      <c r="F73" s="53"/>
      <c r="G73" s="53"/>
      <c r="H73" s="53"/>
      <c r="I73" s="53"/>
      <c r="J73" s="53"/>
      <c r="K73" s="53"/>
      <c r="N73" s="48"/>
      <c r="O73" s="48"/>
      <c r="P73" s="48"/>
      <c r="U73" s="13"/>
      <c r="W73" s="13"/>
      <c r="AB73">
        <f t="shared" si="7"/>
        <v>0</v>
      </c>
    </row>
    <row r="74" spans="3:28" ht="18" customHeight="1" x14ac:dyDescent="0.25">
      <c r="C74" s="53"/>
      <c r="D74" s="53"/>
      <c r="E74" s="53"/>
      <c r="F74" s="53"/>
      <c r="G74" s="53"/>
      <c r="H74" s="53"/>
      <c r="I74" s="53"/>
      <c r="J74" s="53"/>
      <c r="K74" s="53"/>
      <c r="N74" s="48"/>
      <c r="O74" s="48"/>
      <c r="P74" s="48"/>
      <c r="U74" s="13"/>
      <c r="W74" s="13"/>
      <c r="AB74">
        <f t="shared" si="7"/>
        <v>0</v>
      </c>
    </row>
    <row r="75" spans="3:28" ht="18" customHeight="1" x14ac:dyDescent="0.25">
      <c r="C75" s="53"/>
      <c r="D75" s="53"/>
      <c r="E75" s="53"/>
      <c r="F75" s="53"/>
      <c r="G75" s="53"/>
      <c r="H75" s="53"/>
      <c r="I75" s="53"/>
      <c r="J75" s="53"/>
      <c r="K75" s="53"/>
      <c r="N75" s="48"/>
      <c r="O75" s="48"/>
      <c r="P75" s="48"/>
      <c r="U75" s="13"/>
      <c r="W75" s="13"/>
      <c r="AB75">
        <f t="shared" si="7"/>
        <v>0</v>
      </c>
    </row>
    <row r="76" spans="3:28" ht="18" customHeight="1" x14ac:dyDescent="0.25">
      <c r="C76" s="53"/>
      <c r="D76" s="53"/>
      <c r="E76" s="53"/>
      <c r="F76" s="53"/>
      <c r="G76" s="53"/>
      <c r="H76" s="53"/>
      <c r="I76" s="53"/>
      <c r="J76" s="53"/>
      <c r="K76" s="53"/>
      <c r="N76" s="48"/>
      <c r="O76" s="48"/>
      <c r="P76" s="48"/>
      <c r="U76" s="13"/>
      <c r="W76" s="13"/>
    </row>
    <row r="77" spans="3:28" ht="18" customHeight="1" x14ac:dyDescent="0.25">
      <c r="C77" s="53"/>
      <c r="D77" s="53"/>
      <c r="E77" s="53"/>
      <c r="F77" s="53"/>
      <c r="G77" s="53"/>
      <c r="H77" s="53"/>
      <c r="I77" s="53"/>
      <c r="J77" s="53"/>
      <c r="K77" s="53"/>
      <c r="N77" s="48"/>
      <c r="O77" s="48"/>
      <c r="P77" s="48"/>
    </row>
    <row r="78" spans="3:28" ht="18" customHeight="1" x14ac:dyDescent="0.25">
      <c r="C78" s="53"/>
      <c r="D78" s="53"/>
      <c r="E78" s="53"/>
      <c r="F78" s="53"/>
      <c r="G78" s="53"/>
      <c r="H78" s="53"/>
      <c r="I78" s="53"/>
      <c r="J78" s="53"/>
      <c r="K78" s="77"/>
      <c r="L78" s="52"/>
      <c r="N78" s="48"/>
      <c r="O78" s="48"/>
      <c r="P78" s="48"/>
    </row>
    <row r="79" spans="3:28" ht="18" customHeight="1" x14ac:dyDescent="0.25">
      <c r="C79" s="53"/>
      <c r="D79" s="53"/>
      <c r="E79" s="53"/>
      <c r="F79" s="53"/>
      <c r="G79" s="53"/>
      <c r="H79" s="53"/>
      <c r="I79" s="53"/>
      <c r="J79" s="53"/>
      <c r="K79" s="53"/>
      <c r="N79" s="48"/>
      <c r="O79" s="48"/>
      <c r="P79" s="48"/>
      <c r="AB79">
        <f>SUM(E79:AA79)</f>
        <v>0</v>
      </c>
    </row>
    <row r="80" spans="3:28" ht="18" customHeight="1" x14ac:dyDescent="0.25">
      <c r="C80" s="53"/>
      <c r="D80" s="53"/>
      <c r="E80" s="53"/>
      <c r="F80" s="53"/>
      <c r="G80" s="53"/>
      <c r="H80" s="53"/>
      <c r="I80" s="53"/>
      <c r="J80" s="53"/>
      <c r="K80" s="53"/>
      <c r="N80" s="48"/>
      <c r="O80" s="48"/>
      <c r="P80" s="48"/>
      <c r="AB80">
        <f t="shared" ref="AB80:AB84" si="8">SUM(E80:AA80)</f>
        <v>0</v>
      </c>
    </row>
    <row r="81" spans="2:28" ht="18" customHeight="1" x14ac:dyDescent="0.25">
      <c r="C81" s="53"/>
      <c r="D81" s="53"/>
      <c r="E81" s="53"/>
      <c r="F81" s="53"/>
      <c r="G81" s="53"/>
      <c r="H81" s="53"/>
      <c r="I81" s="53"/>
      <c r="J81" s="53"/>
      <c r="K81" s="53"/>
      <c r="N81" s="48"/>
      <c r="O81" s="48"/>
      <c r="P81" s="48"/>
      <c r="AB81">
        <f t="shared" si="8"/>
        <v>0</v>
      </c>
    </row>
    <row r="82" spans="2:28" ht="18" customHeight="1" x14ac:dyDescent="0.25">
      <c r="C82" s="53"/>
      <c r="D82" s="53"/>
      <c r="E82" s="53"/>
      <c r="F82" s="53"/>
      <c r="G82" s="53"/>
      <c r="H82" s="53"/>
      <c r="I82" s="53"/>
      <c r="J82" s="53"/>
      <c r="K82" s="53"/>
      <c r="N82" s="48"/>
      <c r="O82" s="48"/>
      <c r="P82" s="54"/>
      <c r="U82" s="13"/>
      <c r="W82" s="13"/>
      <c r="AB82">
        <f t="shared" si="8"/>
        <v>0</v>
      </c>
    </row>
    <row r="83" spans="2:28" ht="18" customHeight="1" x14ac:dyDescent="0.25">
      <c r="C83" s="53"/>
      <c r="D83" s="53"/>
      <c r="E83" s="53"/>
      <c r="F83" s="53"/>
      <c r="G83" s="53"/>
      <c r="H83" s="53"/>
      <c r="I83" s="53"/>
      <c r="J83" s="53"/>
      <c r="K83" s="53"/>
      <c r="N83" s="48"/>
      <c r="O83" s="48"/>
      <c r="P83" s="54"/>
      <c r="U83" s="13"/>
      <c r="W83" s="13"/>
      <c r="AB83">
        <f t="shared" si="8"/>
        <v>0</v>
      </c>
    </row>
    <row r="84" spans="2:28" ht="18" customHeight="1" x14ac:dyDescent="0.25">
      <c r="C84" s="53"/>
      <c r="D84" s="53"/>
      <c r="E84" s="53"/>
      <c r="F84" s="53"/>
      <c r="G84" s="53"/>
      <c r="H84" s="53"/>
      <c r="I84" s="53"/>
      <c r="J84" s="53"/>
      <c r="K84" s="53"/>
      <c r="N84" s="48"/>
      <c r="O84" s="48"/>
      <c r="P84" s="54"/>
      <c r="U84" s="13"/>
      <c r="W84" s="13"/>
      <c r="AB84">
        <f t="shared" si="8"/>
        <v>0</v>
      </c>
    </row>
    <row r="85" spans="2:28" ht="18" customHeight="1" x14ac:dyDescent="0.25">
      <c r="C85" s="53"/>
      <c r="D85" s="53"/>
      <c r="E85" s="53"/>
      <c r="F85" s="53"/>
      <c r="G85" s="53"/>
      <c r="H85" s="53"/>
      <c r="I85" s="53"/>
      <c r="J85" s="53"/>
      <c r="K85" s="53"/>
      <c r="N85" s="48"/>
      <c r="O85" s="48"/>
      <c r="P85" s="54"/>
      <c r="U85" s="13"/>
      <c r="W85" s="13"/>
    </row>
    <row r="86" spans="2:28" ht="18" customHeight="1" x14ac:dyDescent="0.25">
      <c r="C86" s="53"/>
      <c r="D86" s="53"/>
      <c r="E86" s="53"/>
      <c r="F86" s="53"/>
      <c r="G86" s="53"/>
      <c r="H86" s="53"/>
      <c r="I86" s="53"/>
      <c r="J86" s="53"/>
      <c r="K86" s="53"/>
      <c r="N86" s="48"/>
      <c r="O86" s="48"/>
      <c r="P86" s="54"/>
      <c r="U86" s="13"/>
      <c r="W86" s="13"/>
    </row>
    <row r="87" spans="2:28" ht="18" customHeight="1" x14ac:dyDescent="0.25">
      <c r="C87" s="53"/>
      <c r="D87" s="53"/>
      <c r="E87" s="53"/>
      <c r="F87" s="53"/>
      <c r="G87" s="53"/>
      <c r="H87" s="53"/>
      <c r="I87" s="53"/>
      <c r="J87" s="53"/>
      <c r="K87" s="53"/>
      <c r="N87" s="48"/>
      <c r="O87" s="48"/>
      <c r="P87" s="54"/>
      <c r="U87" s="13"/>
      <c r="W87" s="13"/>
    </row>
    <row r="88" spans="2:28" ht="18" customHeight="1" x14ac:dyDescent="0.25">
      <c r="C88" s="53"/>
      <c r="D88" s="53"/>
      <c r="E88" s="53"/>
      <c r="F88" s="53"/>
      <c r="G88" s="53"/>
      <c r="H88" s="53"/>
      <c r="I88" s="53"/>
      <c r="J88" s="53"/>
      <c r="K88" s="53"/>
      <c r="N88" s="48"/>
      <c r="O88" s="48"/>
      <c r="P88" s="54"/>
      <c r="U88" s="13"/>
      <c r="W88" s="13"/>
      <c r="AB88">
        <f>SUM(E88:AA88)</f>
        <v>0</v>
      </c>
    </row>
    <row r="89" spans="2:28" ht="18" customHeight="1" x14ac:dyDescent="0.25">
      <c r="C89" s="53"/>
      <c r="D89" s="53"/>
      <c r="E89" s="53"/>
      <c r="F89" s="53"/>
      <c r="G89" s="53"/>
      <c r="H89" s="53"/>
      <c r="I89" s="53"/>
      <c r="J89" s="53"/>
      <c r="K89" s="53"/>
      <c r="N89" s="48"/>
      <c r="O89" s="48"/>
      <c r="P89" s="54"/>
      <c r="AB89">
        <f t="shared" ref="AB89:AB93" si="9">SUM(E89:AA89)</f>
        <v>0</v>
      </c>
    </row>
    <row r="90" spans="2:28" ht="18" customHeight="1" x14ac:dyDescent="0.25">
      <c r="C90" s="53"/>
      <c r="D90" s="53"/>
      <c r="E90" s="53"/>
      <c r="F90" s="53"/>
      <c r="G90" s="53"/>
      <c r="H90" s="53"/>
      <c r="I90" s="53"/>
      <c r="J90" s="53"/>
      <c r="K90" s="53"/>
      <c r="N90" s="48"/>
      <c r="O90" s="48"/>
      <c r="P90" s="54"/>
      <c r="AB90">
        <f t="shared" si="9"/>
        <v>0</v>
      </c>
    </row>
    <row r="91" spans="2:28" ht="18" customHeight="1" x14ac:dyDescent="0.25">
      <c r="C91" s="53"/>
      <c r="D91" s="53"/>
      <c r="E91" s="53"/>
      <c r="F91" s="53"/>
      <c r="G91" s="53"/>
      <c r="H91" s="53"/>
      <c r="I91" s="53"/>
      <c r="J91" s="53"/>
      <c r="K91" s="53"/>
      <c r="N91" s="48"/>
      <c r="O91" s="48"/>
      <c r="P91" s="54"/>
      <c r="AB91">
        <f t="shared" si="9"/>
        <v>0</v>
      </c>
    </row>
    <row r="92" spans="2:28" ht="18" customHeight="1" x14ac:dyDescent="0.25">
      <c r="C92" s="53"/>
      <c r="D92" s="53"/>
      <c r="E92" s="53"/>
      <c r="F92" s="53"/>
      <c r="G92" s="53"/>
      <c r="H92" s="53"/>
      <c r="I92" s="53"/>
      <c r="J92" s="53"/>
      <c r="K92" s="53"/>
      <c r="N92" s="48"/>
      <c r="O92" s="48"/>
      <c r="P92" s="48"/>
      <c r="AB92">
        <f t="shared" si="9"/>
        <v>0</v>
      </c>
    </row>
    <row r="93" spans="2:28" ht="18" customHeight="1" x14ac:dyDescent="0.25">
      <c r="B93" s="52"/>
      <c r="C93" s="53"/>
      <c r="D93" s="53"/>
      <c r="E93" s="53"/>
      <c r="F93" s="53"/>
      <c r="G93" s="53"/>
      <c r="H93" s="53"/>
      <c r="I93" s="53"/>
      <c r="J93" s="53"/>
      <c r="K93" s="53"/>
      <c r="N93" s="48"/>
      <c r="O93" s="48"/>
      <c r="P93" s="48"/>
      <c r="AB93">
        <f t="shared" si="9"/>
        <v>0</v>
      </c>
    </row>
    <row r="94" spans="2:28" ht="18" customHeight="1" x14ac:dyDescent="0.25">
      <c r="C94" s="53"/>
      <c r="D94" s="53"/>
      <c r="E94" s="53"/>
      <c r="F94" s="53"/>
      <c r="G94" s="53"/>
      <c r="H94" s="53"/>
      <c r="I94" s="53"/>
      <c r="J94" s="53"/>
      <c r="K94" s="77"/>
      <c r="L94" s="52"/>
      <c r="N94" s="48"/>
      <c r="O94" s="48"/>
      <c r="P94" s="48"/>
    </row>
    <row r="95" spans="2:28" ht="18" customHeight="1" x14ac:dyDescent="0.25">
      <c r="C95" s="53"/>
      <c r="D95" s="53"/>
      <c r="E95" s="53"/>
      <c r="F95" s="53"/>
      <c r="G95" s="53"/>
      <c r="H95" s="53"/>
      <c r="I95" s="53"/>
      <c r="J95" s="53"/>
      <c r="K95" s="53"/>
      <c r="N95" s="48"/>
      <c r="O95" s="48"/>
      <c r="P95" s="48"/>
    </row>
    <row r="96" spans="2:28" ht="18" customHeight="1" x14ac:dyDescent="0.25">
      <c r="C96" s="53"/>
      <c r="D96" s="53"/>
      <c r="E96" s="53"/>
      <c r="F96" s="53"/>
      <c r="G96" s="53"/>
      <c r="H96" s="53"/>
      <c r="I96" s="53"/>
      <c r="J96" s="53"/>
      <c r="K96" s="53"/>
      <c r="N96" s="48"/>
      <c r="O96" s="48"/>
      <c r="P96" s="48"/>
    </row>
    <row r="97" spans="1:29" ht="18" customHeight="1" x14ac:dyDescent="0.25">
      <c r="C97" s="53"/>
      <c r="D97" s="53"/>
      <c r="E97" s="53"/>
      <c r="F97" s="53"/>
      <c r="G97" s="53"/>
      <c r="H97" s="53"/>
      <c r="I97" s="53"/>
      <c r="J97" s="53"/>
      <c r="K97" s="53"/>
      <c r="N97" s="48"/>
      <c r="O97" s="48"/>
      <c r="P97" s="48"/>
      <c r="AB97">
        <f>SUM(E97:AA97)</f>
        <v>0</v>
      </c>
    </row>
    <row r="98" spans="1:29" ht="18" customHeight="1" x14ac:dyDescent="0.25">
      <c r="C98" s="53"/>
      <c r="D98" s="53"/>
      <c r="E98" s="53"/>
      <c r="F98" s="53"/>
      <c r="G98" s="53"/>
      <c r="H98" s="53"/>
      <c r="I98" s="53"/>
      <c r="J98" s="53"/>
      <c r="K98" s="53"/>
      <c r="N98" s="48"/>
      <c r="O98" s="48"/>
      <c r="P98" s="48"/>
      <c r="U98" s="13"/>
      <c r="W98" s="13"/>
      <c r="AB98">
        <f t="shared" ref="AB98:AB102" si="10">SUM(E98:AA98)</f>
        <v>0</v>
      </c>
    </row>
    <row r="99" spans="1:29" ht="18" customHeight="1" x14ac:dyDescent="0.25">
      <c r="C99" s="53"/>
      <c r="D99" s="53"/>
      <c r="E99" s="53"/>
      <c r="F99" s="53"/>
      <c r="G99" s="53"/>
      <c r="H99" s="53"/>
      <c r="I99" s="53"/>
      <c r="J99" s="53"/>
      <c r="K99" s="53"/>
      <c r="N99" s="48"/>
      <c r="O99" s="48"/>
      <c r="P99" s="48"/>
      <c r="U99" s="13"/>
      <c r="W99" s="13"/>
      <c r="AB99">
        <f t="shared" si="10"/>
        <v>0</v>
      </c>
    </row>
    <row r="100" spans="1:29" ht="18" customHeight="1" x14ac:dyDescent="0.25">
      <c r="C100" s="53"/>
      <c r="D100" s="53"/>
      <c r="E100" s="53"/>
      <c r="F100" s="53"/>
      <c r="G100" s="53"/>
      <c r="H100" s="53"/>
      <c r="I100" s="53"/>
      <c r="J100" s="53"/>
      <c r="K100" s="53"/>
      <c r="N100" s="48"/>
      <c r="O100" s="48"/>
      <c r="P100" s="48"/>
      <c r="U100" s="13"/>
      <c r="W100" s="13"/>
      <c r="AB100">
        <f t="shared" si="10"/>
        <v>0</v>
      </c>
    </row>
    <row r="101" spans="1:29" ht="18" customHeight="1" x14ac:dyDescent="0.25">
      <c r="C101" s="53"/>
      <c r="D101" s="53"/>
      <c r="E101" s="53"/>
      <c r="F101" s="53"/>
      <c r="G101" s="53"/>
      <c r="H101" s="53"/>
      <c r="I101" s="53"/>
      <c r="J101" s="53"/>
      <c r="K101" s="53"/>
      <c r="N101" s="48"/>
      <c r="O101" s="48"/>
      <c r="P101" s="48"/>
      <c r="U101" s="13"/>
      <c r="W101" s="13"/>
      <c r="AB101">
        <f t="shared" si="10"/>
        <v>0</v>
      </c>
    </row>
    <row r="102" spans="1:29" ht="18" customHeight="1" x14ac:dyDescent="0.25">
      <c r="C102" s="53"/>
      <c r="D102" s="53"/>
      <c r="E102" s="53"/>
      <c r="F102" s="53"/>
      <c r="G102" s="53"/>
      <c r="H102" s="53"/>
      <c r="I102" s="53"/>
      <c r="J102" s="53"/>
      <c r="K102" s="53"/>
      <c r="N102" s="48"/>
      <c r="O102" s="48"/>
      <c r="P102" s="48"/>
      <c r="U102" s="13"/>
      <c r="W102" s="13"/>
      <c r="AB102">
        <f t="shared" si="10"/>
        <v>0</v>
      </c>
    </row>
    <row r="103" spans="1:29" ht="18" customHeight="1" x14ac:dyDescent="0.25">
      <c r="C103" s="53"/>
      <c r="D103" s="53"/>
      <c r="E103" s="53"/>
      <c r="F103" s="53"/>
      <c r="G103" s="53"/>
      <c r="H103" s="53"/>
      <c r="I103" s="53"/>
      <c r="J103" s="53"/>
      <c r="K103" s="53"/>
      <c r="N103" s="48"/>
      <c r="O103" s="48"/>
      <c r="P103" s="48"/>
      <c r="U103" s="13"/>
      <c r="W103" s="13"/>
    </row>
    <row r="104" spans="1:29" ht="18" customHeight="1" x14ac:dyDescent="0.25">
      <c r="C104" s="53"/>
      <c r="D104" s="53"/>
      <c r="E104" s="53"/>
      <c r="F104" s="53"/>
      <c r="G104" s="53"/>
      <c r="H104" s="53"/>
      <c r="I104" s="53"/>
      <c r="J104" s="53"/>
      <c r="K104" s="53"/>
      <c r="N104" s="48"/>
      <c r="O104" s="48"/>
      <c r="P104" s="48"/>
    </row>
    <row r="105" spans="1:29" ht="18" customHeight="1" x14ac:dyDescent="0.25">
      <c r="A105" s="58" t="s">
        <v>122</v>
      </c>
      <c r="C105" s="53"/>
      <c r="D105" s="53"/>
      <c r="E105" s="53"/>
      <c r="F105" s="53"/>
      <c r="G105" s="53"/>
      <c r="H105" s="53"/>
      <c r="I105" s="53"/>
      <c r="J105" s="53"/>
      <c r="K105" s="53"/>
      <c r="N105" s="48"/>
      <c r="O105" s="48"/>
      <c r="P105" s="48"/>
    </row>
    <row r="106" spans="1:29" ht="18" customHeight="1" x14ac:dyDescent="0.25">
      <c r="C106" s="53"/>
      <c r="D106" s="53"/>
      <c r="E106" s="53"/>
      <c r="F106" s="53"/>
      <c r="G106" s="53"/>
      <c r="H106" s="53"/>
      <c r="I106" s="53"/>
      <c r="J106" s="53"/>
      <c r="K106" s="53"/>
      <c r="N106" s="48"/>
      <c r="O106" s="48"/>
      <c r="P106" s="48"/>
      <c r="AB106">
        <f>SUM(E106:AA106)</f>
        <v>0</v>
      </c>
      <c r="AC106" s="53"/>
    </row>
    <row r="107" spans="1:29" ht="18" customHeight="1" x14ac:dyDescent="0.25">
      <c r="C107" s="53"/>
      <c r="D107" s="53"/>
      <c r="E107" s="53"/>
      <c r="F107" s="53"/>
      <c r="G107" s="53"/>
      <c r="H107" s="53"/>
      <c r="I107" s="53"/>
      <c r="J107" s="53"/>
      <c r="K107" s="53"/>
      <c r="N107" s="48"/>
      <c r="O107" s="48"/>
      <c r="P107" s="48"/>
      <c r="AB107">
        <f t="shared" ref="AB107:AB111" si="11">SUM(E107:AA107)</f>
        <v>0</v>
      </c>
      <c r="AC107" s="53"/>
    </row>
    <row r="108" spans="1:29" ht="18" customHeight="1" x14ac:dyDescent="0.25">
      <c r="C108" s="53"/>
      <c r="D108" s="53"/>
      <c r="E108" s="53"/>
      <c r="F108" s="53"/>
      <c r="G108" s="53"/>
      <c r="H108" s="53"/>
      <c r="I108" s="53"/>
      <c r="J108" s="53"/>
      <c r="K108" s="53"/>
      <c r="N108" s="48"/>
      <c r="O108" s="48"/>
      <c r="P108" s="48"/>
      <c r="AB108">
        <f t="shared" si="11"/>
        <v>0</v>
      </c>
      <c r="AC108" s="53"/>
    </row>
    <row r="109" spans="1:29" ht="18" customHeight="1" x14ac:dyDescent="0.25">
      <c r="B109" s="52"/>
      <c r="C109" s="53"/>
      <c r="D109" s="53"/>
      <c r="E109" s="53"/>
      <c r="F109" s="53"/>
      <c r="G109" s="53"/>
      <c r="H109" s="53"/>
      <c r="I109" s="53"/>
      <c r="J109" s="53"/>
      <c r="K109" s="53"/>
      <c r="N109" s="48"/>
      <c r="O109" s="48"/>
      <c r="P109" s="48"/>
      <c r="AB109">
        <f t="shared" si="11"/>
        <v>0</v>
      </c>
      <c r="AC109" s="53"/>
    </row>
    <row r="110" spans="1:29" ht="18" customHeight="1" x14ac:dyDescent="0.25">
      <c r="C110" s="53"/>
      <c r="D110" s="53"/>
      <c r="E110" s="53"/>
      <c r="F110" s="53"/>
      <c r="G110" s="53"/>
      <c r="H110" s="53"/>
      <c r="I110" s="53"/>
      <c r="J110" s="53"/>
      <c r="K110" s="77"/>
      <c r="L110" s="52"/>
      <c r="N110" s="48"/>
      <c r="O110" s="48"/>
      <c r="P110" s="48"/>
      <c r="AB110">
        <f t="shared" si="11"/>
        <v>0</v>
      </c>
      <c r="AC110" s="53"/>
    </row>
    <row r="111" spans="1:29" ht="18" customHeight="1" x14ac:dyDescent="0.25">
      <c r="C111" s="53"/>
      <c r="D111" s="53"/>
      <c r="E111" s="53"/>
      <c r="F111" s="53"/>
      <c r="G111" s="53"/>
      <c r="H111" s="53"/>
      <c r="I111" s="53"/>
      <c r="J111" s="53"/>
      <c r="K111" s="53"/>
      <c r="N111" s="48"/>
      <c r="O111" s="48"/>
      <c r="P111" s="48"/>
      <c r="AB111">
        <f t="shared" si="11"/>
        <v>0</v>
      </c>
      <c r="AC111" s="53"/>
    </row>
    <row r="112" spans="1:29" ht="18" customHeight="1" x14ac:dyDescent="0.25">
      <c r="C112" s="53"/>
      <c r="D112" s="53"/>
      <c r="E112" s="53"/>
      <c r="F112" s="53"/>
      <c r="G112" s="53"/>
      <c r="H112" s="53"/>
      <c r="I112" s="53"/>
      <c r="J112" s="53"/>
      <c r="K112" s="53"/>
      <c r="N112" s="48"/>
      <c r="O112" s="48"/>
      <c r="P112" s="48"/>
      <c r="AB112" s="53"/>
      <c r="AC112" s="53"/>
    </row>
    <row r="113" spans="2:29" ht="18" customHeight="1" x14ac:dyDescent="0.25">
      <c r="C113" s="53"/>
      <c r="D113" s="53"/>
      <c r="E113" s="53"/>
      <c r="F113" s="53"/>
      <c r="G113" s="53"/>
      <c r="H113" s="53"/>
      <c r="I113" s="53"/>
      <c r="J113" s="53"/>
      <c r="K113" s="53"/>
      <c r="N113" s="48"/>
      <c r="O113" s="48"/>
      <c r="P113" s="48"/>
      <c r="AB113" s="53"/>
      <c r="AC113" s="53"/>
    </row>
    <row r="114" spans="2:29" ht="18" customHeight="1" x14ac:dyDescent="0.25">
      <c r="C114" s="53"/>
      <c r="D114" s="53"/>
      <c r="E114" s="53"/>
      <c r="F114" s="53"/>
      <c r="G114" s="53"/>
      <c r="H114" s="53"/>
      <c r="I114" s="53"/>
      <c r="J114" s="53"/>
      <c r="K114" s="53"/>
      <c r="N114" s="48"/>
      <c r="O114" s="48"/>
      <c r="P114" s="48"/>
      <c r="U114" s="13"/>
      <c r="W114" s="13"/>
      <c r="AB114" s="53"/>
      <c r="AC114" s="53"/>
    </row>
    <row r="115" spans="2:29" ht="18" customHeight="1" x14ac:dyDescent="0.25">
      <c r="C115" s="53"/>
      <c r="D115" s="53"/>
      <c r="E115" s="53"/>
      <c r="F115" s="53"/>
      <c r="G115" s="53"/>
      <c r="H115" s="53"/>
      <c r="I115" s="53"/>
      <c r="J115" s="53"/>
      <c r="K115" s="53"/>
      <c r="N115" s="48"/>
      <c r="O115" s="48"/>
      <c r="P115" s="48"/>
      <c r="U115" s="13"/>
      <c r="W115" s="13"/>
      <c r="AB115">
        <f>SUM(E115:AA115)</f>
        <v>0</v>
      </c>
      <c r="AC115" s="53"/>
    </row>
    <row r="116" spans="2:29" ht="18" customHeight="1" x14ac:dyDescent="0.25">
      <c r="C116" s="53"/>
      <c r="D116" s="53"/>
      <c r="E116" s="53"/>
      <c r="F116" s="53"/>
      <c r="G116" s="53"/>
      <c r="H116" s="53"/>
      <c r="I116" s="53"/>
      <c r="J116" s="53"/>
      <c r="K116" s="53"/>
      <c r="N116" s="48"/>
      <c r="O116" s="48"/>
      <c r="P116" s="48"/>
      <c r="U116" s="13"/>
      <c r="W116" s="13"/>
      <c r="AB116">
        <f t="shared" ref="AB116:AB120" si="12">SUM(E116:AA116)</f>
        <v>0</v>
      </c>
      <c r="AC116" s="53"/>
    </row>
    <row r="117" spans="2:29" ht="18" customHeight="1" x14ac:dyDescent="0.25">
      <c r="C117" s="53"/>
      <c r="D117" s="53"/>
      <c r="E117" s="53"/>
      <c r="F117" s="53"/>
      <c r="G117" s="53"/>
      <c r="H117" s="53"/>
      <c r="I117" s="53"/>
      <c r="J117" s="53"/>
      <c r="K117" s="53"/>
      <c r="N117" s="48"/>
      <c r="O117" s="48"/>
      <c r="P117" s="48"/>
      <c r="U117" s="13"/>
      <c r="W117" s="13"/>
      <c r="AB117">
        <f t="shared" si="12"/>
        <v>0</v>
      </c>
      <c r="AC117" s="53"/>
    </row>
    <row r="118" spans="2:29" ht="18" customHeight="1" x14ac:dyDescent="0.25">
      <c r="C118" s="53"/>
      <c r="D118" s="53"/>
      <c r="E118" s="53"/>
      <c r="F118" s="53"/>
      <c r="G118" s="53"/>
      <c r="H118" s="53"/>
      <c r="I118" s="53"/>
      <c r="J118" s="53"/>
      <c r="K118" s="53"/>
      <c r="N118" s="48"/>
      <c r="O118" s="13"/>
      <c r="P118" s="48"/>
      <c r="U118" s="13"/>
      <c r="W118" s="13"/>
      <c r="AB118">
        <f t="shared" si="12"/>
        <v>0</v>
      </c>
      <c r="AC118" s="53"/>
    </row>
    <row r="119" spans="2:29" ht="18" customHeight="1" x14ac:dyDescent="0.25">
      <c r="C119" s="53"/>
      <c r="D119" s="53"/>
      <c r="E119" s="53"/>
      <c r="F119" s="53"/>
      <c r="G119" s="53"/>
      <c r="H119" s="53"/>
      <c r="I119" s="53"/>
      <c r="J119" s="53"/>
      <c r="K119" s="53"/>
      <c r="N119" s="48"/>
      <c r="O119" s="48"/>
      <c r="P119" s="48"/>
      <c r="U119" s="13"/>
      <c r="W119" s="13"/>
      <c r="AB119">
        <f t="shared" si="12"/>
        <v>0</v>
      </c>
      <c r="AC119" s="53"/>
    </row>
    <row r="120" spans="2:29" ht="18" customHeight="1" x14ac:dyDescent="0.25">
      <c r="C120" s="53"/>
      <c r="D120" s="53"/>
      <c r="E120" s="53"/>
      <c r="F120" s="53"/>
      <c r="G120" s="53"/>
      <c r="H120" s="53"/>
      <c r="I120" s="53"/>
      <c r="J120" s="53"/>
      <c r="K120" s="53"/>
      <c r="N120" s="48"/>
      <c r="O120" s="48"/>
      <c r="P120" s="48"/>
      <c r="AB120">
        <f t="shared" si="12"/>
        <v>0</v>
      </c>
      <c r="AC120" s="53"/>
    </row>
    <row r="121" spans="2:29" ht="18" customHeight="1" x14ac:dyDescent="0.25">
      <c r="C121" s="53"/>
      <c r="D121" s="53"/>
      <c r="E121" s="53"/>
      <c r="F121" s="53"/>
      <c r="G121" s="53"/>
      <c r="H121" s="53"/>
      <c r="I121" s="53"/>
      <c r="J121" s="53"/>
      <c r="K121" s="53"/>
      <c r="N121" s="48"/>
      <c r="O121" s="48"/>
      <c r="P121" s="48"/>
      <c r="AB121" s="53"/>
      <c r="AC121" s="53"/>
    </row>
    <row r="122" spans="2:29" ht="18" customHeight="1" x14ac:dyDescent="0.25">
      <c r="C122" s="53"/>
      <c r="D122" s="53"/>
      <c r="E122" s="53"/>
      <c r="F122" s="53"/>
      <c r="G122" s="53"/>
      <c r="H122" s="53"/>
      <c r="I122" s="53"/>
      <c r="J122" s="53"/>
      <c r="K122" s="53"/>
      <c r="N122" s="48"/>
      <c r="O122" s="48"/>
      <c r="P122" s="48"/>
      <c r="AB122" s="53"/>
      <c r="AC122" s="53"/>
    </row>
    <row r="123" spans="2:29" ht="18" customHeight="1" x14ac:dyDescent="0.25">
      <c r="C123" s="53"/>
      <c r="D123" s="53"/>
      <c r="E123" s="53"/>
      <c r="F123" s="53"/>
      <c r="G123" s="53"/>
      <c r="H123" s="53"/>
      <c r="I123" s="53"/>
      <c r="J123" s="53"/>
      <c r="K123" s="53"/>
      <c r="N123" s="48"/>
      <c r="O123" s="48"/>
      <c r="P123" s="48"/>
      <c r="AB123" s="53"/>
      <c r="AC123" s="53"/>
    </row>
    <row r="124" spans="2:29" ht="18" customHeight="1" x14ac:dyDescent="0.25">
      <c r="C124" s="53"/>
      <c r="D124" s="53"/>
      <c r="E124" s="53"/>
      <c r="F124" s="53"/>
      <c r="G124" s="53"/>
      <c r="H124" s="53"/>
      <c r="I124" s="53"/>
      <c r="J124" s="53"/>
      <c r="K124" s="53"/>
      <c r="N124" s="48"/>
      <c r="O124" s="48"/>
      <c r="P124" s="48"/>
      <c r="AB124">
        <f>SUM(E124:AA124)</f>
        <v>0</v>
      </c>
      <c r="AC124" s="53"/>
    </row>
    <row r="125" spans="2:29" ht="18" customHeight="1" x14ac:dyDescent="0.25">
      <c r="B125" s="52"/>
      <c r="C125" s="53"/>
      <c r="D125" s="53"/>
      <c r="E125" s="53"/>
      <c r="F125" s="53"/>
      <c r="G125" s="53"/>
      <c r="H125" s="53"/>
      <c r="I125" s="53"/>
      <c r="J125" s="53"/>
      <c r="K125" s="53"/>
      <c r="N125" s="48"/>
      <c r="O125" s="48"/>
      <c r="P125" s="48"/>
      <c r="AB125">
        <f t="shared" ref="AB125:AB129" si="13">SUM(E125:AA125)</f>
        <v>0</v>
      </c>
      <c r="AC125" s="53"/>
    </row>
    <row r="126" spans="2:29" ht="18" customHeight="1" x14ac:dyDescent="0.25">
      <c r="C126" s="53"/>
      <c r="D126" s="53"/>
      <c r="E126" s="53"/>
      <c r="F126" s="53"/>
      <c r="G126" s="53"/>
      <c r="H126" s="53"/>
      <c r="I126" s="77"/>
      <c r="J126" s="53"/>
      <c r="K126" s="77"/>
      <c r="L126" s="52"/>
      <c r="N126" s="48"/>
      <c r="O126" s="48"/>
      <c r="P126" s="48"/>
      <c r="AB126">
        <f t="shared" si="13"/>
        <v>0</v>
      </c>
      <c r="AC126" s="53"/>
    </row>
    <row r="127" spans="2:29" ht="18" customHeight="1" x14ac:dyDescent="0.25">
      <c r="C127" s="53"/>
      <c r="D127" s="53"/>
      <c r="E127" s="53"/>
      <c r="F127" s="53"/>
      <c r="G127" s="53"/>
      <c r="H127" s="53"/>
      <c r="I127" s="53"/>
      <c r="J127" s="53"/>
      <c r="K127" s="53"/>
      <c r="N127" s="48"/>
      <c r="O127" s="48"/>
      <c r="P127" s="48"/>
      <c r="AB127">
        <f t="shared" si="13"/>
        <v>0</v>
      </c>
      <c r="AC127" s="53"/>
    </row>
    <row r="128" spans="2:29" ht="18" customHeight="1" x14ac:dyDescent="0.25">
      <c r="C128" s="53"/>
      <c r="D128" s="53"/>
      <c r="E128" s="53"/>
      <c r="F128" s="53"/>
      <c r="G128" s="53"/>
      <c r="H128" s="53"/>
      <c r="I128" s="53"/>
      <c r="J128" s="53"/>
      <c r="K128" s="53"/>
      <c r="N128" s="48"/>
      <c r="O128" s="48"/>
      <c r="P128" s="48"/>
      <c r="AB128">
        <f t="shared" si="13"/>
        <v>0</v>
      </c>
      <c r="AC128" s="53"/>
    </row>
    <row r="129" spans="1:29" ht="18" customHeight="1" x14ac:dyDescent="0.25">
      <c r="C129" s="53"/>
      <c r="D129" s="53"/>
      <c r="E129" s="53"/>
      <c r="F129" s="53"/>
      <c r="G129" s="53"/>
      <c r="H129" s="53"/>
      <c r="I129" s="53"/>
      <c r="J129" s="53"/>
      <c r="K129" s="53"/>
      <c r="N129" s="48"/>
      <c r="O129" s="48"/>
      <c r="P129" s="48"/>
      <c r="AB129">
        <f t="shared" si="13"/>
        <v>0</v>
      </c>
      <c r="AC129" s="53"/>
    </row>
    <row r="130" spans="1:29" ht="18" customHeight="1" x14ac:dyDescent="0.25">
      <c r="C130" s="53"/>
      <c r="D130" s="53"/>
      <c r="E130" s="53"/>
      <c r="F130" s="53"/>
      <c r="G130" s="53"/>
      <c r="H130" s="53"/>
      <c r="I130" s="53"/>
      <c r="J130" s="53"/>
      <c r="K130" s="53"/>
      <c r="N130" s="48"/>
      <c r="O130" s="48"/>
      <c r="P130" s="48"/>
      <c r="Q130" s="30"/>
      <c r="R130" s="30"/>
      <c r="S130" s="30"/>
      <c r="T130" s="30"/>
      <c r="U130" s="13"/>
      <c r="W130" s="13"/>
      <c r="AB130" s="53"/>
      <c r="AC130" s="53"/>
    </row>
    <row r="131" spans="1:29" ht="18" customHeight="1" x14ac:dyDescent="0.25">
      <c r="C131" s="53"/>
      <c r="D131" s="53"/>
      <c r="E131" s="53"/>
      <c r="F131" s="53"/>
      <c r="G131" s="53"/>
      <c r="H131" s="53"/>
      <c r="I131" s="53"/>
      <c r="J131" s="53"/>
      <c r="K131" s="53"/>
      <c r="N131" s="48"/>
      <c r="O131" s="48"/>
      <c r="P131" s="48"/>
      <c r="Q131" s="30"/>
      <c r="R131" s="30"/>
      <c r="S131" s="30"/>
      <c r="T131" s="30"/>
      <c r="U131" s="13"/>
      <c r="W131" s="13"/>
      <c r="AB131" s="53"/>
      <c r="AC131" s="53"/>
    </row>
    <row r="132" spans="1:29" ht="18" customHeight="1" x14ac:dyDescent="0.25">
      <c r="C132" s="53"/>
      <c r="D132" s="53"/>
      <c r="E132" s="53"/>
      <c r="F132" s="53"/>
      <c r="G132" s="53"/>
      <c r="H132" s="53"/>
      <c r="I132" s="53"/>
      <c r="J132" s="53"/>
      <c r="K132" s="53"/>
      <c r="N132" s="48"/>
      <c r="O132" s="48"/>
      <c r="P132" s="48"/>
      <c r="Q132" s="30"/>
      <c r="R132" s="30"/>
      <c r="S132" s="30"/>
      <c r="T132" s="30"/>
      <c r="U132" s="13"/>
      <c r="W132" s="13"/>
      <c r="AB132" s="53"/>
      <c r="AC132" s="53"/>
    </row>
    <row r="133" spans="1:29" ht="18" customHeight="1" x14ac:dyDescent="0.25">
      <c r="C133" s="53"/>
      <c r="D133" s="53"/>
      <c r="E133" s="53"/>
      <c r="F133" s="53"/>
      <c r="G133" s="53"/>
      <c r="H133" s="53"/>
      <c r="I133" s="53"/>
      <c r="J133" s="53"/>
      <c r="K133" s="53"/>
      <c r="N133" s="48"/>
      <c r="O133" s="48"/>
      <c r="P133" s="48"/>
      <c r="Q133" s="30"/>
      <c r="R133" s="30"/>
      <c r="S133" s="30"/>
      <c r="T133" s="30"/>
      <c r="U133" s="13"/>
      <c r="W133" s="13"/>
      <c r="AB133">
        <f>SUM(E133:AA133)</f>
        <v>0</v>
      </c>
      <c r="AC133" s="53"/>
    </row>
    <row r="134" spans="1:29" ht="18" customHeight="1" x14ac:dyDescent="0.25">
      <c r="C134" s="53"/>
      <c r="D134" s="53"/>
      <c r="E134" s="53"/>
      <c r="F134" s="53"/>
      <c r="G134" s="53"/>
      <c r="H134" s="53"/>
      <c r="I134" s="53"/>
      <c r="J134" s="53"/>
      <c r="K134" s="53"/>
      <c r="N134" s="48"/>
      <c r="O134" s="48"/>
      <c r="P134" s="48"/>
      <c r="Q134" s="30"/>
      <c r="R134" s="30"/>
      <c r="S134" s="30"/>
      <c r="T134" s="30"/>
      <c r="U134" s="13"/>
      <c r="W134" s="13"/>
      <c r="AB134">
        <f t="shared" ref="AB134:AB138" si="14">SUM(E134:AA134)</f>
        <v>0</v>
      </c>
      <c r="AC134" s="53"/>
    </row>
    <row r="135" spans="1:29" ht="18" customHeight="1" x14ac:dyDescent="0.25">
      <c r="C135" s="53"/>
      <c r="D135" s="53"/>
      <c r="E135" s="53"/>
      <c r="F135" s="53"/>
      <c r="G135" s="53"/>
      <c r="H135" s="53"/>
      <c r="I135" s="53"/>
      <c r="J135" s="53"/>
      <c r="K135" s="53"/>
      <c r="N135" s="48"/>
      <c r="O135" s="48"/>
      <c r="P135" s="48"/>
      <c r="Q135" s="30"/>
      <c r="R135" s="30"/>
      <c r="S135" s="30"/>
      <c r="T135" s="30"/>
      <c r="U135" s="13"/>
      <c r="W135" s="13"/>
      <c r="AB135">
        <f t="shared" si="14"/>
        <v>0</v>
      </c>
      <c r="AC135" s="53"/>
    </row>
    <row r="136" spans="1:29" ht="18" customHeight="1" x14ac:dyDescent="0.25">
      <c r="C136" s="53"/>
      <c r="D136" s="53"/>
      <c r="E136" s="53"/>
      <c r="F136" s="53"/>
      <c r="G136" s="53"/>
      <c r="H136" s="53"/>
      <c r="I136" s="53"/>
      <c r="J136" s="53"/>
      <c r="K136" s="53"/>
      <c r="N136" s="48"/>
      <c r="O136" s="48"/>
      <c r="P136" s="48"/>
      <c r="Q136" s="30"/>
      <c r="R136" s="30"/>
      <c r="S136" s="30"/>
      <c r="T136" s="30"/>
      <c r="AB136">
        <f t="shared" si="14"/>
        <v>0</v>
      </c>
      <c r="AC136" s="53"/>
    </row>
    <row r="137" spans="1:29" ht="18" customHeight="1" x14ac:dyDescent="0.25">
      <c r="C137" s="53"/>
      <c r="D137" s="53"/>
      <c r="E137" s="53"/>
      <c r="F137" s="53"/>
      <c r="G137" s="53"/>
      <c r="H137" s="53"/>
      <c r="I137" s="53"/>
      <c r="J137" s="53"/>
      <c r="K137" s="53"/>
      <c r="N137" s="48"/>
      <c r="O137" s="48"/>
      <c r="P137" s="48"/>
      <c r="Q137" s="30"/>
      <c r="R137" s="30"/>
      <c r="S137" s="30"/>
      <c r="T137" s="30"/>
      <c r="AB137">
        <f t="shared" si="14"/>
        <v>0</v>
      </c>
      <c r="AC137" s="53"/>
    </row>
    <row r="138" spans="1:29" ht="18" customHeight="1" x14ac:dyDescent="0.25">
      <c r="C138" s="53"/>
      <c r="D138" s="53"/>
      <c r="E138" s="53"/>
      <c r="F138" s="53"/>
      <c r="G138" s="53"/>
      <c r="H138" s="53"/>
      <c r="I138" s="53"/>
      <c r="J138" s="53"/>
      <c r="K138" s="53"/>
      <c r="N138" s="48"/>
      <c r="O138" s="48"/>
      <c r="P138" s="48"/>
      <c r="Q138" s="30"/>
      <c r="R138" s="30"/>
      <c r="S138" s="30"/>
      <c r="T138" s="30"/>
      <c r="AB138">
        <f t="shared" si="14"/>
        <v>0</v>
      </c>
      <c r="AC138" s="53"/>
    </row>
    <row r="139" spans="1:29" ht="18" customHeight="1" x14ac:dyDescent="0.25">
      <c r="C139" s="53"/>
      <c r="D139" s="53"/>
      <c r="E139" s="53"/>
      <c r="F139" s="53"/>
      <c r="G139" s="53"/>
      <c r="H139" s="53"/>
      <c r="I139" s="53"/>
      <c r="J139" s="53"/>
      <c r="K139" s="53"/>
      <c r="N139" s="48"/>
      <c r="O139" s="48"/>
      <c r="P139" s="48"/>
      <c r="Q139" s="30"/>
      <c r="R139" s="30"/>
      <c r="S139" s="30"/>
      <c r="T139" s="30"/>
      <c r="AB139" s="53"/>
      <c r="AC139" s="53"/>
    </row>
    <row r="140" spans="1:29" ht="18" customHeight="1" x14ac:dyDescent="0.25">
      <c r="C140" s="53"/>
      <c r="D140" s="53"/>
      <c r="E140" s="53"/>
      <c r="F140" s="53"/>
      <c r="G140" s="53"/>
      <c r="H140" s="53"/>
      <c r="I140" s="53"/>
      <c r="J140" s="53"/>
      <c r="K140" s="53"/>
      <c r="N140" s="48"/>
      <c r="O140" s="48"/>
      <c r="P140" s="48"/>
      <c r="Q140" s="54"/>
      <c r="R140" s="54"/>
      <c r="S140" s="54"/>
      <c r="T140" s="54"/>
      <c r="AB140" s="53"/>
      <c r="AC140" s="53"/>
    </row>
    <row r="141" spans="1:29" ht="18" customHeight="1" x14ac:dyDescent="0.25">
      <c r="A141" s="78" t="s">
        <v>123</v>
      </c>
      <c r="C141" s="53"/>
      <c r="D141" s="53"/>
      <c r="E141" s="53"/>
      <c r="F141" s="53"/>
      <c r="G141" s="53"/>
      <c r="H141" s="53"/>
      <c r="I141" s="53"/>
      <c r="J141" s="53"/>
      <c r="K141" s="53"/>
      <c r="N141" s="48"/>
      <c r="O141" s="48"/>
      <c r="P141" s="48"/>
      <c r="Q141" s="54"/>
      <c r="R141" s="54"/>
      <c r="S141" s="54"/>
      <c r="T141" s="54"/>
      <c r="AB141" s="53"/>
      <c r="AC141" s="53"/>
    </row>
    <row r="142" spans="1:29" ht="18" customHeight="1" x14ac:dyDescent="0.25">
      <c r="C142" s="53"/>
      <c r="D142" s="53"/>
      <c r="E142" s="53"/>
      <c r="F142" s="53"/>
      <c r="G142" s="53"/>
      <c r="H142" s="53"/>
      <c r="I142" s="53"/>
      <c r="J142" s="53"/>
      <c r="K142" s="53"/>
      <c r="N142" s="48"/>
      <c r="O142" s="48"/>
      <c r="P142" s="48"/>
      <c r="Q142" s="54"/>
      <c r="R142" s="54"/>
      <c r="S142" s="54"/>
      <c r="T142" s="54"/>
      <c r="AB142" s="53"/>
      <c r="AC142" s="53"/>
    </row>
    <row r="143" spans="1:29" ht="18" customHeight="1" x14ac:dyDescent="0.25">
      <c r="C143" s="53"/>
      <c r="D143" s="53"/>
      <c r="E143" s="53"/>
      <c r="F143" s="53"/>
      <c r="G143" s="53"/>
      <c r="H143" s="53"/>
      <c r="I143" s="53"/>
      <c r="J143" s="53"/>
      <c r="K143" s="53"/>
      <c r="N143" s="48"/>
      <c r="O143" s="48"/>
      <c r="P143" s="48"/>
      <c r="Q143" s="54"/>
      <c r="R143" s="54"/>
      <c r="S143" s="54"/>
      <c r="T143" s="54"/>
      <c r="AB143" s="53"/>
      <c r="AC143" s="53"/>
    </row>
    <row r="144" spans="1:29" ht="18" customHeight="1" x14ac:dyDescent="0.25">
      <c r="C144" s="53"/>
      <c r="D144" s="53"/>
      <c r="E144" s="53"/>
      <c r="F144" s="53"/>
      <c r="G144" s="53"/>
      <c r="H144" s="53"/>
      <c r="I144" s="53"/>
      <c r="J144" s="53"/>
      <c r="K144" s="53"/>
      <c r="N144" s="48"/>
      <c r="O144" s="48"/>
      <c r="P144" s="48"/>
      <c r="Q144" s="54"/>
      <c r="R144" s="54"/>
      <c r="S144" s="54"/>
      <c r="T144" s="54"/>
      <c r="AB144" s="53"/>
      <c r="AC144" s="53"/>
    </row>
    <row r="145" spans="1:29" ht="18" customHeight="1" x14ac:dyDescent="0.25">
      <c r="C145" s="53"/>
      <c r="D145" s="53"/>
      <c r="E145" s="53"/>
      <c r="F145" s="53"/>
      <c r="G145" s="53"/>
      <c r="H145" s="53"/>
      <c r="I145" s="53"/>
      <c r="J145" s="53"/>
      <c r="K145" s="53"/>
      <c r="N145" s="48"/>
      <c r="O145" s="48"/>
      <c r="P145" s="48"/>
      <c r="Q145" s="54"/>
      <c r="R145" s="54"/>
      <c r="S145" s="54"/>
      <c r="T145" s="54"/>
      <c r="AB145" s="53"/>
      <c r="AC145" s="53"/>
    </row>
    <row r="146" spans="1:29" ht="18" customHeight="1" x14ac:dyDescent="0.25">
      <c r="C146" s="53"/>
      <c r="D146" s="53"/>
      <c r="E146" s="53"/>
      <c r="F146" s="53"/>
      <c r="G146" s="53"/>
      <c r="H146" s="53"/>
      <c r="I146" s="53"/>
      <c r="J146" s="53"/>
      <c r="K146" s="53"/>
      <c r="N146" s="48"/>
      <c r="O146" s="48"/>
      <c r="P146" s="48"/>
      <c r="Q146" s="54"/>
      <c r="R146" s="54"/>
      <c r="S146" s="54"/>
      <c r="T146" s="54"/>
      <c r="AB146" s="53"/>
      <c r="AC146" s="53"/>
    </row>
    <row r="147" spans="1:29" ht="18" customHeight="1" x14ac:dyDescent="0.25">
      <c r="C147" s="53"/>
      <c r="D147" s="53"/>
      <c r="E147" s="53"/>
      <c r="F147" s="53"/>
      <c r="G147" s="53"/>
      <c r="H147" s="53"/>
      <c r="I147" s="53"/>
      <c r="J147" s="53"/>
      <c r="K147" s="53"/>
      <c r="N147" s="48"/>
      <c r="O147" s="48"/>
      <c r="P147" s="48"/>
      <c r="Q147" s="54"/>
      <c r="R147" s="54"/>
      <c r="S147" s="54"/>
      <c r="T147" s="54"/>
      <c r="AB147" s="53"/>
      <c r="AC147" s="53"/>
    </row>
    <row r="148" spans="1:29" ht="18" customHeight="1" x14ac:dyDescent="0.25">
      <c r="C148" s="53"/>
      <c r="D148" s="53"/>
      <c r="E148" s="53"/>
      <c r="F148" s="53"/>
      <c r="G148" s="53"/>
      <c r="H148" s="53"/>
      <c r="I148" s="53"/>
      <c r="J148" s="53"/>
      <c r="K148" s="53"/>
      <c r="N148" s="48"/>
      <c r="O148" s="48"/>
      <c r="P148" s="48"/>
      <c r="Q148" s="54"/>
      <c r="R148" s="54"/>
      <c r="S148" s="54"/>
      <c r="T148" s="54"/>
      <c r="AB148" s="53"/>
      <c r="AC148" s="53"/>
    </row>
    <row r="149" spans="1:29" ht="18" customHeight="1" x14ac:dyDescent="0.25">
      <c r="C149" s="53"/>
      <c r="D149" s="53"/>
      <c r="E149" s="53"/>
      <c r="F149" s="53"/>
      <c r="G149" s="53"/>
      <c r="H149" s="53"/>
      <c r="I149" s="53"/>
      <c r="J149" s="53"/>
      <c r="K149" s="53"/>
      <c r="N149" s="48"/>
      <c r="O149" s="48"/>
      <c r="P149" s="48"/>
      <c r="Q149" s="54"/>
      <c r="R149" s="54"/>
      <c r="S149" s="54"/>
      <c r="T149" s="54"/>
      <c r="AB149" s="53"/>
      <c r="AC149" s="53"/>
    </row>
    <row r="150" spans="1:29" ht="18" customHeight="1" x14ac:dyDescent="0.25">
      <c r="A150" s="58" t="s">
        <v>124</v>
      </c>
      <c r="C150" s="53"/>
      <c r="D150" s="53"/>
      <c r="E150" s="53"/>
      <c r="F150" s="53"/>
      <c r="G150" s="53"/>
      <c r="H150" s="53"/>
      <c r="I150" s="53"/>
      <c r="J150" s="53"/>
      <c r="K150" s="53"/>
      <c r="N150" s="48"/>
      <c r="O150" s="48"/>
      <c r="P150" s="48"/>
      <c r="Q150" s="54"/>
      <c r="R150" s="54"/>
      <c r="S150" s="54"/>
      <c r="T150" s="54"/>
      <c r="AB150" s="53"/>
      <c r="AC150" s="53"/>
    </row>
    <row r="151" spans="1:29" ht="18" customHeight="1" x14ac:dyDescent="0.25">
      <c r="C151" s="53"/>
      <c r="D151" s="53"/>
      <c r="E151" s="53"/>
      <c r="F151" s="53"/>
      <c r="G151" s="53"/>
      <c r="H151" s="53"/>
      <c r="I151" s="53"/>
      <c r="J151" s="53"/>
      <c r="K151" s="53"/>
      <c r="N151" s="48"/>
      <c r="O151" s="48"/>
      <c r="P151" s="48"/>
      <c r="Q151" s="54"/>
      <c r="R151" s="54"/>
      <c r="S151" s="54"/>
      <c r="T151" s="54"/>
      <c r="AB151" s="53"/>
      <c r="AC151" s="53"/>
    </row>
    <row r="152" spans="1:29" ht="18" customHeight="1" x14ac:dyDescent="0.25">
      <c r="C152" s="53"/>
      <c r="D152" s="53"/>
      <c r="E152" s="53"/>
      <c r="F152" s="53"/>
      <c r="G152" s="53"/>
      <c r="H152" s="53"/>
      <c r="I152" s="53"/>
      <c r="J152" s="53"/>
      <c r="K152" s="53"/>
      <c r="N152" s="48"/>
      <c r="O152" s="48"/>
      <c r="P152" s="48"/>
      <c r="Q152" s="54"/>
      <c r="R152" s="54"/>
      <c r="S152" s="54"/>
      <c r="T152" s="54"/>
      <c r="AB152" s="53"/>
      <c r="AC152" s="53"/>
    </row>
    <row r="153" spans="1:29" ht="18" customHeight="1" x14ac:dyDescent="0.25">
      <c r="C153" s="53"/>
      <c r="D153" s="53"/>
      <c r="E153" s="53"/>
      <c r="F153" s="53"/>
      <c r="G153" s="53"/>
      <c r="H153" s="53"/>
      <c r="I153" s="53"/>
      <c r="J153" s="53"/>
      <c r="K153" s="53"/>
      <c r="N153" s="48"/>
      <c r="O153" s="48"/>
      <c r="P153" s="48"/>
      <c r="Q153" s="54"/>
      <c r="R153" s="54"/>
      <c r="S153" s="54"/>
      <c r="T153" s="54"/>
      <c r="AB153" s="53"/>
      <c r="AC153" s="53"/>
    </row>
    <row r="154" spans="1:29" ht="18" customHeight="1" x14ac:dyDescent="0.25">
      <c r="C154" s="53"/>
      <c r="D154" s="53"/>
      <c r="E154" s="53"/>
      <c r="F154" s="53"/>
      <c r="G154" s="53"/>
      <c r="H154" s="53"/>
      <c r="I154" s="53"/>
      <c r="J154" s="53"/>
      <c r="K154" s="53"/>
      <c r="N154" s="48"/>
      <c r="O154" s="48"/>
      <c r="P154" s="48"/>
      <c r="Q154" s="54"/>
      <c r="R154" s="54"/>
      <c r="S154" s="54"/>
      <c r="T154" s="54"/>
      <c r="AB154" s="53"/>
      <c r="AC154" s="53"/>
    </row>
    <row r="155" spans="1:29" ht="18" customHeight="1" x14ac:dyDescent="0.25">
      <c r="C155" s="53"/>
      <c r="D155" s="53"/>
      <c r="E155" s="53"/>
      <c r="F155" s="53"/>
      <c r="G155" s="53"/>
      <c r="H155" s="53"/>
      <c r="I155" s="53"/>
      <c r="J155" s="53"/>
      <c r="K155" s="53"/>
      <c r="N155" s="48"/>
      <c r="O155" s="48"/>
      <c r="P155" s="48"/>
      <c r="Q155" s="54"/>
      <c r="R155" s="54"/>
      <c r="S155" s="54"/>
      <c r="T155" s="54"/>
      <c r="AB155" s="53"/>
      <c r="AC155" s="53"/>
    </row>
    <row r="156" spans="1:29" ht="18" customHeight="1" x14ac:dyDescent="0.25">
      <c r="C156" s="53"/>
      <c r="D156" s="53"/>
      <c r="E156" s="53"/>
      <c r="F156" s="53"/>
      <c r="G156" s="53"/>
      <c r="H156" s="53"/>
      <c r="I156" s="53"/>
      <c r="J156" s="53"/>
      <c r="K156" s="53"/>
      <c r="N156" s="48"/>
      <c r="O156" s="48"/>
      <c r="P156" s="48"/>
      <c r="Q156" s="54"/>
      <c r="R156" s="54"/>
      <c r="S156" s="54"/>
      <c r="T156" s="54"/>
      <c r="AB156" s="53"/>
      <c r="AC156" s="53"/>
    </row>
    <row r="157" spans="1:29" ht="18" customHeight="1" x14ac:dyDescent="0.25">
      <c r="C157" s="53"/>
      <c r="D157" s="53"/>
      <c r="E157" s="53"/>
      <c r="F157" s="53"/>
      <c r="G157" s="53"/>
      <c r="H157" s="53"/>
      <c r="I157" s="53"/>
      <c r="J157" s="53"/>
      <c r="K157" s="53"/>
      <c r="N157" s="48"/>
      <c r="O157" s="48"/>
      <c r="P157" s="48"/>
      <c r="Q157" s="54"/>
      <c r="R157" s="54"/>
      <c r="S157" s="54"/>
      <c r="T157" s="54"/>
      <c r="AB157" s="53"/>
      <c r="AC157" s="53"/>
    </row>
    <row r="158" spans="1:29" ht="18" customHeight="1" x14ac:dyDescent="0.25">
      <c r="C158" s="53"/>
      <c r="D158" s="53"/>
      <c r="E158" s="53"/>
      <c r="F158" s="53"/>
      <c r="G158" s="53"/>
      <c r="H158" s="53"/>
      <c r="I158" s="53"/>
      <c r="J158" s="53"/>
      <c r="K158" s="53"/>
      <c r="N158" s="48"/>
      <c r="O158" s="48"/>
      <c r="P158" s="48"/>
      <c r="Q158" s="54"/>
      <c r="R158" s="54"/>
      <c r="S158" s="54"/>
      <c r="T158" s="54"/>
      <c r="AB158" s="53"/>
      <c r="AC158" s="53"/>
    </row>
    <row r="159" spans="1:29" ht="18" customHeight="1" x14ac:dyDescent="0.25">
      <c r="A159" s="58" t="s">
        <v>125</v>
      </c>
      <c r="C159" s="53"/>
      <c r="D159" s="53"/>
      <c r="E159" s="53"/>
      <c r="F159" s="53"/>
      <c r="G159" s="53"/>
      <c r="H159" s="53"/>
      <c r="I159" s="53"/>
      <c r="J159" s="53"/>
      <c r="K159" s="53"/>
      <c r="N159" s="48"/>
      <c r="O159" s="48"/>
      <c r="P159" s="48"/>
      <c r="Q159" s="54"/>
      <c r="R159" s="54"/>
      <c r="S159" s="54"/>
      <c r="T159" s="54"/>
      <c r="AB159" s="53"/>
      <c r="AC159" s="53"/>
    </row>
    <row r="160" spans="1:29" ht="18" customHeight="1" x14ac:dyDescent="0.25">
      <c r="C160" s="53"/>
      <c r="D160" s="53"/>
      <c r="E160" s="53"/>
      <c r="F160" s="53"/>
      <c r="G160" s="53"/>
      <c r="H160" s="53"/>
      <c r="I160" s="53"/>
      <c r="J160" s="53"/>
      <c r="K160" s="53"/>
      <c r="N160" s="48"/>
      <c r="O160" s="48"/>
      <c r="P160" s="48"/>
      <c r="Q160" s="54"/>
      <c r="R160" s="54"/>
      <c r="S160" s="54"/>
      <c r="T160" s="54"/>
      <c r="AB160" s="53"/>
      <c r="AC160" s="53"/>
    </row>
    <row r="161" spans="1:29" ht="18" customHeight="1" x14ac:dyDescent="0.25">
      <c r="C161" s="53"/>
      <c r="D161" s="53"/>
      <c r="E161" s="53"/>
      <c r="F161" s="53"/>
      <c r="G161" s="53"/>
      <c r="H161" s="53"/>
      <c r="I161" s="53"/>
      <c r="J161" s="53"/>
      <c r="K161" s="53"/>
      <c r="N161" s="48"/>
      <c r="O161" s="48"/>
      <c r="P161" s="48"/>
      <c r="Q161" s="54"/>
      <c r="R161" s="54"/>
      <c r="S161" s="54"/>
      <c r="T161" s="54"/>
      <c r="AB161" s="53"/>
      <c r="AC161" s="53"/>
    </row>
    <row r="162" spans="1:29" ht="18" customHeight="1" x14ac:dyDescent="0.25">
      <c r="C162" s="53"/>
      <c r="D162" s="53"/>
      <c r="E162" s="53"/>
      <c r="F162" s="53"/>
      <c r="G162" s="53"/>
      <c r="H162" s="53"/>
      <c r="I162" s="53"/>
      <c r="J162" s="53"/>
      <c r="K162" s="53"/>
      <c r="N162" s="48"/>
      <c r="O162" s="48"/>
      <c r="P162" s="48"/>
      <c r="Q162" s="54"/>
      <c r="R162" s="54"/>
      <c r="S162" s="54"/>
      <c r="T162" s="54"/>
      <c r="AB162" s="53"/>
      <c r="AC162" s="53"/>
    </row>
    <row r="163" spans="1:29" ht="18" customHeight="1" x14ac:dyDescent="0.25">
      <c r="C163" s="53"/>
      <c r="D163" s="53"/>
      <c r="E163" s="53"/>
      <c r="F163" s="53"/>
      <c r="G163" s="53"/>
      <c r="H163" s="53"/>
      <c r="I163" s="53"/>
      <c r="J163" s="53"/>
      <c r="K163" s="53"/>
      <c r="N163" s="48"/>
      <c r="O163" s="48"/>
      <c r="P163" s="48"/>
      <c r="Q163" s="54"/>
      <c r="R163" s="54"/>
      <c r="S163" s="54"/>
      <c r="T163" s="54"/>
      <c r="AB163" s="53"/>
      <c r="AC163" s="53"/>
    </row>
    <row r="164" spans="1:29" ht="18" customHeight="1" x14ac:dyDescent="0.25">
      <c r="C164" s="53"/>
      <c r="D164" s="53"/>
      <c r="E164" s="53"/>
      <c r="F164" s="53"/>
      <c r="G164" s="53"/>
      <c r="H164" s="53"/>
      <c r="I164" s="53"/>
      <c r="J164" s="53"/>
      <c r="K164" s="53"/>
      <c r="N164" s="48"/>
      <c r="O164" s="48"/>
      <c r="P164" s="48"/>
      <c r="Q164" s="54"/>
      <c r="R164" s="54"/>
      <c r="S164" s="54"/>
      <c r="T164" s="54"/>
      <c r="AB164" s="53"/>
      <c r="AC164" s="53"/>
    </row>
    <row r="165" spans="1:29" ht="18" customHeight="1" x14ac:dyDescent="0.25">
      <c r="C165" s="53"/>
      <c r="D165" s="53"/>
      <c r="E165" s="53"/>
      <c r="F165" s="53"/>
      <c r="G165" s="53"/>
      <c r="H165" s="53"/>
      <c r="I165" s="53"/>
      <c r="J165" s="53"/>
      <c r="K165" s="53"/>
      <c r="N165" s="48"/>
      <c r="O165" s="48"/>
      <c r="P165" s="48"/>
      <c r="Q165" s="54"/>
      <c r="R165" s="54"/>
      <c r="S165" s="54"/>
      <c r="T165" s="54"/>
      <c r="AB165" s="53"/>
      <c r="AC165" s="53"/>
    </row>
    <row r="166" spans="1:29" ht="18" customHeight="1" x14ac:dyDescent="0.25">
      <c r="C166" s="53"/>
      <c r="D166" s="53"/>
      <c r="E166" s="53"/>
      <c r="F166" s="53"/>
      <c r="G166" s="53"/>
      <c r="H166" s="53"/>
      <c r="I166" s="53"/>
      <c r="J166" s="53"/>
      <c r="K166" s="53"/>
      <c r="N166" s="48"/>
      <c r="O166" s="48"/>
      <c r="P166" s="48"/>
      <c r="Q166" s="54"/>
      <c r="R166" s="54"/>
      <c r="S166" s="54"/>
      <c r="T166" s="54"/>
      <c r="AB166" s="53"/>
      <c r="AC166" s="53"/>
    </row>
    <row r="167" spans="1:29" ht="18" customHeight="1" x14ac:dyDescent="0.25">
      <c r="C167" s="53"/>
      <c r="D167" s="53"/>
      <c r="E167" s="53"/>
      <c r="F167" s="53"/>
      <c r="G167" s="53"/>
      <c r="H167" s="53"/>
      <c r="I167" s="53"/>
      <c r="J167" s="53"/>
      <c r="K167" s="53"/>
      <c r="N167" s="48"/>
      <c r="O167" s="48"/>
      <c r="P167" s="48"/>
      <c r="Q167" s="54"/>
      <c r="R167" s="54"/>
      <c r="S167" s="54"/>
      <c r="T167" s="54"/>
      <c r="AB167" s="53"/>
      <c r="AC167" s="53"/>
    </row>
    <row r="168" spans="1:29" ht="18" customHeight="1" x14ac:dyDescent="0.25">
      <c r="A168" s="78" t="s">
        <v>126</v>
      </c>
      <c r="C168" s="53"/>
      <c r="D168" s="53"/>
      <c r="E168" s="53"/>
      <c r="F168" s="53"/>
      <c r="G168" s="53"/>
      <c r="H168" s="53"/>
      <c r="I168" s="53"/>
      <c r="J168" s="53"/>
      <c r="K168" s="53"/>
      <c r="N168" s="48"/>
      <c r="O168" s="48"/>
      <c r="P168" s="48"/>
      <c r="Q168" s="54"/>
      <c r="R168" s="54"/>
      <c r="S168" s="54"/>
      <c r="T168" s="54"/>
      <c r="AB168" s="53"/>
      <c r="AC168" s="53"/>
    </row>
    <row r="169" spans="1:29" ht="18" customHeight="1" x14ac:dyDescent="0.25">
      <c r="C169" s="53"/>
      <c r="D169" s="53"/>
      <c r="E169" s="53"/>
      <c r="F169" s="53"/>
      <c r="G169" s="53"/>
      <c r="H169" s="53"/>
      <c r="I169" s="53"/>
      <c r="J169" s="53"/>
      <c r="K169" s="53"/>
      <c r="N169" s="48"/>
      <c r="O169" s="48"/>
      <c r="P169" s="48"/>
      <c r="Q169" s="54"/>
      <c r="R169" s="54"/>
      <c r="S169" s="54"/>
      <c r="T169" s="54"/>
      <c r="AB169" s="53"/>
      <c r="AC169" s="53"/>
    </row>
    <row r="170" spans="1:29" ht="18" customHeight="1" x14ac:dyDescent="0.25">
      <c r="C170" s="53"/>
      <c r="D170" s="53"/>
      <c r="E170" s="53"/>
      <c r="F170" s="53"/>
      <c r="G170" s="53"/>
      <c r="H170" s="53"/>
      <c r="I170" s="53"/>
      <c r="J170" s="53"/>
      <c r="K170" s="53"/>
      <c r="N170" s="48"/>
      <c r="O170" s="48"/>
      <c r="P170" s="48"/>
      <c r="Q170" s="54"/>
      <c r="R170" s="54"/>
      <c r="S170" s="54"/>
      <c r="T170" s="54"/>
      <c r="AB170" s="53"/>
      <c r="AC170" s="53"/>
    </row>
    <row r="171" spans="1:29" ht="18" customHeight="1" x14ac:dyDescent="0.25">
      <c r="C171" s="53"/>
      <c r="D171" s="53"/>
      <c r="E171" s="53"/>
      <c r="F171" s="53"/>
      <c r="G171" s="53"/>
      <c r="H171" s="53"/>
      <c r="I171" s="53"/>
      <c r="J171" s="53"/>
      <c r="K171" s="53"/>
      <c r="N171" s="48"/>
      <c r="O171" s="48"/>
      <c r="P171" s="48"/>
      <c r="Q171" s="54"/>
      <c r="R171" s="54"/>
      <c r="S171" s="54"/>
      <c r="T171" s="54"/>
      <c r="AB171" s="53"/>
      <c r="AC171" s="53"/>
    </row>
    <row r="172" spans="1:29" ht="18" customHeight="1" x14ac:dyDescent="0.25">
      <c r="C172" s="53"/>
      <c r="D172" s="53"/>
      <c r="E172" s="53"/>
      <c r="F172" s="53"/>
      <c r="G172" s="53"/>
      <c r="H172" s="53"/>
      <c r="I172" s="53"/>
      <c r="J172" s="53"/>
      <c r="K172" s="53"/>
      <c r="N172" s="48"/>
      <c r="O172" s="48"/>
      <c r="P172" s="48"/>
      <c r="Q172" s="54"/>
      <c r="R172" s="54"/>
      <c r="S172" s="54"/>
      <c r="T172" s="54"/>
      <c r="AB172" s="53"/>
      <c r="AC172" s="53"/>
    </row>
    <row r="173" spans="1:29" ht="18" customHeight="1" x14ac:dyDescent="0.25">
      <c r="C173" s="53"/>
      <c r="D173" s="53"/>
      <c r="E173" s="53"/>
      <c r="F173" s="53"/>
      <c r="G173" s="53"/>
      <c r="H173" s="53"/>
      <c r="I173" s="53"/>
      <c r="J173" s="53"/>
      <c r="K173" s="53"/>
      <c r="N173" s="48"/>
      <c r="O173" s="48"/>
      <c r="P173" s="48"/>
      <c r="Q173" s="54"/>
      <c r="R173" s="54"/>
      <c r="S173" s="54"/>
      <c r="T173" s="54"/>
      <c r="AB173" s="53"/>
      <c r="AC173" s="53"/>
    </row>
    <row r="174" spans="1:29" ht="18" customHeight="1" x14ac:dyDescent="0.25">
      <c r="C174" s="53"/>
      <c r="D174" s="53"/>
      <c r="E174" s="53"/>
      <c r="F174" s="53"/>
      <c r="G174" s="53"/>
      <c r="H174" s="53"/>
      <c r="I174" s="53"/>
      <c r="J174" s="53"/>
      <c r="K174" s="53"/>
      <c r="N174" s="48"/>
      <c r="O174" s="48"/>
      <c r="P174" s="48"/>
      <c r="Q174" s="54"/>
      <c r="R174" s="54"/>
      <c r="S174" s="54"/>
      <c r="T174" s="54"/>
      <c r="AB174" s="53"/>
      <c r="AC174" s="53"/>
    </row>
    <row r="175" spans="1:29" ht="18" customHeight="1" x14ac:dyDescent="0.25">
      <c r="C175" s="53"/>
      <c r="D175" s="53"/>
      <c r="E175" s="53"/>
      <c r="F175" s="53"/>
      <c r="G175" s="53"/>
      <c r="H175" s="53"/>
      <c r="I175" s="53"/>
      <c r="J175" s="53"/>
      <c r="K175" s="53"/>
      <c r="N175" s="48"/>
      <c r="O175" s="48"/>
      <c r="P175" s="48"/>
      <c r="Q175" s="54"/>
      <c r="R175" s="54"/>
      <c r="S175" s="54"/>
      <c r="T175" s="54"/>
      <c r="AB175" s="53"/>
      <c r="AC175" s="53"/>
    </row>
    <row r="176" spans="1:29" ht="18" customHeight="1" x14ac:dyDescent="0.25">
      <c r="C176" s="53"/>
      <c r="D176" s="53"/>
      <c r="E176" s="53"/>
      <c r="F176" s="53"/>
      <c r="G176" s="53"/>
      <c r="H176" s="53"/>
      <c r="I176" s="53"/>
      <c r="J176" s="53"/>
      <c r="K176" s="53"/>
      <c r="N176" s="48"/>
      <c r="O176" s="48"/>
      <c r="P176" s="48"/>
      <c r="Q176" s="54"/>
      <c r="R176" s="54"/>
      <c r="S176" s="54"/>
      <c r="T176" s="54"/>
      <c r="AB176" s="53"/>
      <c r="AC176" s="53"/>
    </row>
    <row r="177" spans="1:29" ht="18" customHeight="1" x14ac:dyDescent="0.25">
      <c r="A177" s="65" t="s">
        <v>127</v>
      </c>
      <c r="C177" s="53"/>
      <c r="D177" s="53"/>
      <c r="E177" s="53"/>
      <c r="F177" s="53"/>
      <c r="G177" s="53"/>
      <c r="H177" s="53"/>
      <c r="I177" s="53"/>
      <c r="J177" s="53"/>
      <c r="K177" s="53"/>
      <c r="N177" s="48"/>
      <c r="O177" s="48"/>
      <c r="P177" s="48"/>
      <c r="Q177" s="54"/>
      <c r="R177" s="54"/>
      <c r="S177" s="54"/>
      <c r="T177" s="54"/>
      <c r="AB177" s="53"/>
      <c r="AC177" s="53"/>
    </row>
    <row r="178" spans="1:29" ht="18" customHeight="1" x14ac:dyDescent="0.25">
      <c r="C178" s="53"/>
      <c r="D178" s="53"/>
      <c r="E178" s="53"/>
      <c r="F178" s="53"/>
      <c r="G178" s="53"/>
      <c r="H178" s="53"/>
      <c r="I178" s="53"/>
      <c r="J178" s="53"/>
      <c r="K178" s="53"/>
      <c r="N178" s="48"/>
      <c r="O178" s="48"/>
      <c r="P178" s="48"/>
      <c r="Q178" s="54"/>
      <c r="R178" s="54"/>
      <c r="S178" s="54"/>
      <c r="T178" s="54"/>
      <c r="AB178" s="53"/>
      <c r="AC178" s="53"/>
    </row>
    <row r="179" spans="1:29" ht="18" customHeight="1" x14ac:dyDescent="0.25">
      <c r="C179" s="53"/>
      <c r="D179" s="53"/>
      <c r="E179" s="53"/>
      <c r="F179" s="53"/>
      <c r="G179" s="53"/>
      <c r="H179" s="53"/>
      <c r="I179" s="53"/>
      <c r="J179" s="53"/>
      <c r="K179" s="53"/>
      <c r="N179" s="48"/>
      <c r="O179" s="48"/>
      <c r="P179" s="48"/>
      <c r="Q179" s="54"/>
      <c r="R179" s="54"/>
      <c r="S179" s="54"/>
      <c r="T179" s="54"/>
      <c r="AB179" s="53"/>
      <c r="AC179" s="53"/>
    </row>
    <row r="180" spans="1:29" ht="18" customHeight="1" x14ac:dyDescent="0.25">
      <c r="C180" s="53"/>
      <c r="D180" s="53"/>
      <c r="E180" s="53"/>
      <c r="F180" s="53"/>
      <c r="G180" s="53"/>
      <c r="H180" s="53"/>
      <c r="I180" s="53"/>
      <c r="J180" s="53"/>
      <c r="K180" s="53"/>
      <c r="N180" s="48"/>
      <c r="O180" s="48"/>
      <c r="P180" s="48"/>
      <c r="Q180" s="54"/>
      <c r="R180" s="54"/>
      <c r="S180" s="54"/>
      <c r="T180" s="54"/>
      <c r="AB180" s="53"/>
      <c r="AC180" s="53"/>
    </row>
    <row r="181" spans="1:29" ht="18" customHeight="1" x14ac:dyDescent="0.25">
      <c r="C181" s="53"/>
      <c r="D181" s="53"/>
      <c r="E181" s="53"/>
      <c r="F181" s="53"/>
      <c r="G181" s="53"/>
      <c r="H181" s="53"/>
      <c r="I181" s="53"/>
      <c r="J181" s="53"/>
      <c r="K181" s="53"/>
      <c r="N181" s="48"/>
      <c r="O181" s="48"/>
      <c r="P181" s="48"/>
      <c r="Q181" s="54"/>
      <c r="R181" s="54"/>
      <c r="S181" s="54"/>
      <c r="T181" s="54"/>
      <c r="AB181" s="53"/>
      <c r="AC181" s="53"/>
    </row>
    <row r="182" spans="1:29" ht="18" customHeight="1" x14ac:dyDescent="0.25">
      <c r="C182" s="53"/>
      <c r="D182" s="53"/>
      <c r="E182" s="53"/>
      <c r="F182" s="53"/>
      <c r="G182" s="53"/>
      <c r="H182" s="53"/>
      <c r="I182" s="53"/>
      <c r="J182" s="53"/>
      <c r="K182" s="53"/>
      <c r="N182" s="48"/>
      <c r="O182" s="48"/>
      <c r="P182" s="48"/>
      <c r="Q182" s="54"/>
      <c r="R182" s="54"/>
      <c r="S182" s="54"/>
      <c r="T182" s="54"/>
      <c r="AB182" s="53"/>
      <c r="AC182" s="53"/>
    </row>
    <row r="183" spans="1:29" ht="18" customHeight="1" x14ac:dyDescent="0.25">
      <c r="C183" s="53"/>
      <c r="D183" s="53"/>
      <c r="E183" s="53"/>
      <c r="F183" s="53"/>
      <c r="G183" s="53"/>
      <c r="H183" s="53"/>
      <c r="I183" s="53"/>
      <c r="J183" s="53"/>
      <c r="K183" s="53"/>
      <c r="N183" s="48"/>
      <c r="O183" s="48"/>
      <c r="P183" s="48"/>
      <c r="Q183" s="54"/>
      <c r="R183" s="54"/>
      <c r="S183" s="54"/>
      <c r="T183" s="54"/>
      <c r="AB183" s="53"/>
      <c r="AC183" s="53"/>
    </row>
    <row r="184" spans="1:29" ht="18" customHeight="1" x14ac:dyDescent="0.25">
      <c r="C184" s="53"/>
      <c r="D184" s="53"/>
      <c r="E184" s="53"/>
      <c r="F184" s="53"/>
      <c r="G184" s="53"/>
      <c r="H184" s="53"/>
      <c r="I184" s="53"/>
      <c r="J184" s="53"/>
      <c r="K184" s="53"/>
      <c r="N184" s="48"/>
      <c r="O184" s="48"/>
      <c r="P184" s="48"/>
      <c r="Q184" s="54"/>
      <c r="R184" s="54"/>
      <c r="S184" s="54"/>
      <c r="T184" s="54"/>
      <c r="AB184" s="53"/>
      <c r="AC184" s="53"/>
    </row>
    <row r="185" spans="1:29" ht="18" customHeight="1" x14ac:dyDescent="0.25">
      <c r="C185" s="53"/>
      <c r="D185" s="53"/>
      <c r="E185" s="53"/>
      <c r="F185" s="53"/>
      <c r="G185" s="53"/>
      <c r="H185" s="53"/>
      <c r="I185" s="53"/>
      <c r="J185" s="53"/>
      <c r="K185" s="53"/>
      <c r="N185" s="48"/>
      <c r="O185" s="48"/>
      <c r="P185" s="48"/>
      <c r="Q185" s="54"/>
      <c r="R185" s="54"/>
      <c r="S185" s="54"/>
      <c r="T185" s="54"/>
      <c r="AB185" s="53"/>
      <c r="AC185" s="53"/>
    </row>
    <row r="186" spans="1:29" ht="18" customHeight="1" x14ac:dyDescent="0.25">
      <c r="C186" s="53"/>
      <c r="D186" s="53"/>
      <c r="E186" s="53"/>
      <c r="F186" s="53"/>
      <c r="G186" s="53"/>
      <c r="H186" s="53"/>
      <c r="I186" s="53"/>
      <c r="J186" s="53"/>
      <c r="K186" s="53"/>
      <c r="N186" s="48"/>
      <c r="O186" s="48"/>
      <c r="P186" s="48"/>
      <c r="Q186" s="54"/>
      <c r="R186" s="54"/>
      <c r="S186" s="54"/>
      <c r="T186" s="54"/>
      <c r="AB186" s="53"/>
      <c r="AC186" s="53"/>
    </row>
    <row r="187" spans="1:29" ht="18" customHeight="1" x14ac:dyDescent="0.25">
      <c r="C187" s="53"/>
      <c r="D187" s="53"/>
      <c r="E187" s="53"/>
      <c r="F187" s="53"/>
      <c r="G187" s="53"/>
      <c r="H187" s="53"/>
      <c r="I187" s="53"/>
      <c r="J187" s="53"/>
      <c r="K187" s="53"/>
      <c r="N187" s="48"/>
      <c r="O187" s="48"/>
      <c r="P187" s="48"/>
      <c r="Q187" s="54"/>
      <c r="R187" s="54"/>
      <c r="S187" s="54"/>
      <c r="T187" s="54"/>
      <c r="AB187" s="53"/>
      <c r="AC187" s="53"/>
    </row>
    <row r="188" spans="1:29" ht="18" customHeight="1" x14ac:dyDescent="0.25">
      <c r="C188" s="53"/>
      <c r="D188" s="53"/>
      <c r="E188" s="53"/>
      <c r="F188" s="53"/>
      <c r="G188" s="53"/>
      <c r="H188" s="53"/>
      <c r="I188" s="53"/>
      <c r="J188" s="53"/>
      <c r="K188" s="53"/>
      <c r="N188" s="48"/>
      <c r="O188" s="48"/>
      <c r="P188" s="48"/>
      <c r="Q188" s="30"/>
      <c r="R188" s="30"/>
      <c r="S188" s="30"/>
      <c r="T188" s="30"/>
      <c r="AB188" s="53"/>
      <c r="AC188" s="53"/>
    </row>
    <row r="189" spans="1:29" ht="18" customHeight="1" x14ac:dyDescent="0.25">
      <c r="B189" s="52"/>
      <c r="C189" s="53"/>
      <c r="D189" s="53"/>
      <c r="E189" s="53"/>
      <c r="F189" s="53"/>
      <c r="G189" s="53"/>
      <c r="H189" s="53"/>
      <c r="I189" s="53"/>
      <c r="J189" s="53"/>
      <c r="K189" s="53"/>
      <c r="N189" s="48"/>
      <c r="O189" s="48"/>
      <c r="P189" s="48"/>
      <c r="Q189" s="45"/>
      <c r="R189" s="45"/>
      <c r="S189" s="30"/>
      <c r="AB189" s="53"/>
      <c r="AC189" s="53"/>
    </row>
    <row r="190" spans="1:29" ht="18" customHeight="1" x14ac:dyDescent="0.25">
      <c r="C190" s="53"/>
      <c r="D190" s="53"/>
      <c r="E190" s="77">
        <f>(E7+E16+E25+E34+E43+E52+E61+E70+E79+E88+E97+E106+E115+E124+E133)</f>
        <v>0</v>
      </c>
      <c r="F190" s="53"/>
      <c r="G190" s="77">
        <f>(G7+G16+G25+G34+G43+G52+G61+G70+G79+G88+G97+G106+G115+G124+G133)</f>
        <v>0</v>
      </c>
      <c r="H190" s="53"/>
      <c r="I190" s="77">
        <f t="shared" ref="I190:I195" si="15">(I7+I16+I25+I34+I43+I52+I61+I70+I79+I88+I97+I106+I115+I124+I133)</f>
        <v>0</v>
      </c>
      <c r="J190" s="53"/>
      <c r="K190" s="77">
        <f t="shared" ref="K190:K195" si="16">(K7+K16+K25+K34+K43+K52+K61+K70+K79+K88+K97+K106+K115+K124+K133)</f>
        <v>0</v>
      </c>
      <c r="L190" s="52"/>
      <c r="N190" s="48"/>
      <c r="O190" s="48"/>
      <c r="P190" s="48"/>
      <c r="Q190" s="46"/>
      <c r="R190" s="46"/>
      <c r="S190" s="47"/>
      <c r="AB190">
        <f>SUM(E190:AA190)</f>
        <v>0</v>
      </c>
      <c r="AC190" s="53"/>
    </row>
    <row r="191" spans="1:29" ht="18" customHeight="1" x14ac:dyDescent="0.25">
      <c r="C191" s="53"/>
      <c r="D191" s="53"/>
      <c r="E191" s="77">
        <f t="shared" ref="E191" si="17">(E8+E17+E26+E35+E44+E53+E62+E71+E80+E89+E98+E107+E116+E125+E134)</f>
        <v>0</v>
      </c>
      <c r="F191" s="53"/>
      <c r="G191" s="77">
        <f t="shared" ref="G191" si="18">(G8+G17+G26+G35+G44+G53+G62+G71+G80+G89+G98+G107+G116+G125+G134)</f>
        <v>0</v>
      </c>
      <c r="H191" s="53"/>
      <c r="I191" s="77">
        <f t="shared" si="15"/>
        <v>0</v>
      </c>
      <c r="J191" s="53"/>
      <c r="K191" s="77">
        <f t="shared" si="16"/>
        <v>0</v>
      </c>
      <c r="N191" s="48"/>
      <c r="O191" s="48"/>
      <c r="P191" s="48"/>
      <c r="AB191">
        <f t="shared" ref="AB191:AB195" si="19">SUM(E191:AA191)</f>
        <v>0</v>
      </c>
      <c r="AC191" s="53"/>
    </row>
    <row r="192" spans="1:29" ht="18" customHeight="1" x14ac:dyDescent="0.25">
      <c r="C192" s="53"/>
      <c r="D192" s="53"/>
      <c r="E192" s="77">
        <f t="shared" ref="E192" si="20">(E9+E18+E27+E36+E45+E54+E63+E72+E81+E90+E99+E108+E117+E126+E135)</f>
        <v>0</v>
      </c>
      <c r="F192" s="53"/>
      <c r="G192" s="77">
        <f t="shared" ref="G192" si="21">(G9+G18+G27+G36+G45+G54+G63+G72+G81+G90+G99+G108+G117+G126+G135)</f>
        <v>0</v>
      </c>
      <c r="H192" s="53"/>
      <c r="I192" s="77">
        <f t="shared" si="15"/>
        <v>0</v>
      </c>
      <c r="J192" s="53"/>
      <c r="K192" s="77">
        <f t="shared" si="16"/>
        <v>0</v>
      </c>
      <c r="N192" s="48"/>
      <c r="O192" s="48"/>
      <c r="P192" s="48"/>
      <c r="AB192">
        <f t="shared" si="19"/>
        <v>0</v>
      </c>
      <c r="AC192" s="53"/>
    </row>
    <row r="193" spans="2:29" ht="18" customHeight="1" x14ac:dyDescent="0.25">
      <c r="C193" s="53"/>
      <c r="D193" s="53"/>
      <c r="E193" s="77">
        <f t="shared" ref="E193" si="22">(E10+E19+E28+E37+E46+E55+E64+E73+E82+E91+E100+E109+E118+E127+E136)</f>
        <v>0</v>
      </c>
      <c r="F193" s="53"/>
      <c r="G193" s="77">
        <f t="shared" ref="G193" si="23">(G10+G19+G28+G37+G46+G55+G64+G73+G82+G91+G100+G109+G118+G127+G136)</f>
        <v>0</v>
      </c>
      <c r="H193" s="53"/>
      <c r="I193" s="77">
        <f t="shared" si="15"/>
        <v>0</v>
      </c>
      <c r="J193" s="53"/>
      <c r="K193" s="77">
        <f t="shared" si="16"/>
        <v>0</v>
      </c>
      <c r="N193" s="48"/>
      <c r="O193" s="48"/>
      <c r="P193" s="48"/>
      <c r="AB193">
        <f t="shared" si="19"/>
        <v>0</v>
      </c>
      <c r="AC193" s="53"/>
    </row>
    <row r="194" spans="2:29" ht="18" customHeight="1" x14ac:dyDescent="0.25">
      <c r="C194" s="53"/>
      <c r="D194" s="53"/>
      <c r="E194" s="77">
        <f t="shared" ref="E194" si="24">(E11+E20+E29+E38+E47+E56+E65+E74+E83+E92+E101+E110+E119+E128+E137)</f>
        <v>0</v>
      </c>
      <c r="F194" s="53"/>
      <c r="G194" s="77">
        <f t="shared" ref="G194" si="25">(G11+G20+G29+G38+G47+G56+G65+G74+G83+G92+G101+G110+G119+G128+G137)</f>
        <v>0</v>
      </c>
      <c r="H194" s="53"/>
      <c r="I194" s="77">
        <f t="shared" si="15"/>
        <v>0</v>
      </c>
      <c r="J194" s="53"/>
      <c r="K194" s="77">
        <f t="shared" si="16"/>
        <v>0</v>
      </c>
      <c r="N194" s="48"/>
      <c r="O194" s="48"/>
      <c r="P194" s="48"/>
      <c r="Q194" s="30"/>
      <c r="R194" s="30"/>
      <c r="S194" s="30"/>
      <c r="T194" s="30"/>
      <c r="U194" s="13"/>
      <c r="W194" s="13"/>
      <c r="AB194">
        <f t="shared" si="19"/>
        <v>0</v>
      </c>
      <c r="AC194" s="53"/>
    </row>
    <row r="195" spans="2:29" ht="18" customHeight="1" x14ac:dyDescent="0.25">
      <c r="C195" s="53"/>
      <c r="D195" s="53"/>
      <c r="E195" s="77">
        <f t="shared" ref="E195" si="26">(E12+E21+E30+E39+E48+E57+E66+E75+E84+E93+E102+E111+E120+E129+E138)</f>
        <v>0</v>
      </c>
      <c r="F195" s="53"/>
      <c r="G195" s="77">
        <f t="shared" ref="G195" si="27">(G12+G21+G30+G39+G48+G57+G66+G75+G84+G93+G102+G111+G120+G129+G138)</f>
        <v>0</v>
      </c>
      <c r="H195" s="53"/>
      <c r="I195" s="77">
        <f t="shared" si="15"/>
        <v>0</v>
      </c>
      <c r="J195" s="53"/>
      <c r="K195" s="77">
        <f t="shared" si="16"/>
        <v>0</v>
      </c>
      <c r="N195" s="48"/>
      <c r="O195" s="48"/>
      <c r="P195" s="48"/>
      <c r="Q195" s="30"/>
      <c r="R195" s="30"/>
      <c r="S195" s="30"/>
      <c r="T195" s="30"/>
      <c r="U195" s="13"/>
      <c r="W195" s="13"/>
      <c r="AB195">
        <f t="shared" si="19"/>
        <v>0</v>
      </c>
      <c r="AC195" s="53"/>
    </row>
    <row r="196" spans="2:29" ht="18" customHeight="1" x14ac:dyDescent="0.25">
      <c r="K196" s="77"/>
      <c r="N196" s="48"/>
      <c r="O196" s="48"/>
      <c r="P196" s="48"/>
      <c r="Q196" s="30"/>
      <c r="R196" s="30"/>
      <c r="S196" s="30"/>
      <c r="T196" s="30"/>
      <c r="U196" s="13"/>
      <c r="W196" s="13"/>
      <c r="AB196" s="53"/>
    </row>
    <row r="197" spans="2:29" ht="18" customHeight="1" x14ac:dyDescent="0.25">
      <c r="N197" s="48"/>
      <c r="O197" s="48"/>
      <c r="P197" s="48"/>
      <c r="Q197" s="30"/>
      <c r="R197" s="30"/>
      <c r="S197" s="30"/>
      <c r="T197" s="30"/>
      <c r="U197" s="13"/>
      <c r="W197" s="13"/>
      <c r="AB197" s="53"/>
    </row>
    <row r="198" spans="2:29" ht="18" customHeight="1" x14ac:dyDescent="0.25">
      <c r="N198" s="48"/>
      <c r="O198" s="48"/>
      <c r="P198" s="48"/>
      <c r="Q198" s="30"/>
      <c r="R198" s="30"/>
      <c r="S198" s="30"/>
      <c r="T198" s="30"/>
      <c r="U198" s="13"/>
      <c r="W198" s="13"/>
    </row>
    <row r="199" spans="2:29" ht="18" customHeight="1" x14ac:dyDescent="0.25">
      <c r="N199" s="48"/>
      <c r="O199" s="48"/>
      <c r="P199" s="48"/>
      <c r="Q199" s="30"/>
      <c r="R199" s="30"/>
      <c r="S199" s="30"/>
      <c r="T199" s="30"/>
      <c r="U199" s="13"/>
      <c r="W199" s="13"/>
    </row>
    <row r="200" spans="2:29" ht="18" customHeight="1" x14ac:dyDescent="0.25">
      <c r="N200" s="48"/>
      <c r="O200" s="48"/>
      <c r="P200" s="48"/>
      <c r="Q200" s="30"/>
      <c r="R200" s="30"/>
      <c r="S200" s="30"/>
      <c r="T200" s="30"/>
    </row>
    <row r="201" spans="2:29" ht="18" customHeight="1" x14ac:dyDescent="0.25">
      <c r="N201" s="48"/>
      <c r="O201" s="48"/>
      <c r="P201" s="48"/>
      <c r="Q201" s="30"/>
      <c r="R201" s="30"/>
      <c r="S201" s="30"/>
      <c r="T201" s="30"/>
    </row>
    <row r="202" spans="2:29" ht="18" customHeight="1" x14ac:dyDescent="0.25">
      <c r="E202" s="53"/>
      <c r="F202" s="53"/>
      <c r="G202" s="53"/>
      <c r="H202" s="53"/>
      <c r="I202" s="53"/>
      <c r="J202" s="53"/>
      <c r="K202" s="77"/>
      <c r="N202" s="48"/>
      <c r="O202" s="48"/>
      <c r="P202" s="48"/>
      <c r="Q202" s="30"/>
      <c r="R202" s="30"/>
      <c r="S202" s="30"/>
      <c r="T202" s="30"/>
    </row>
    <row r="203" spans="2:29" ht="18" customHeight="1" x14ac:dyDescent="0.25">
      <c r="E203" s="53"/>
      <c r="F203" s="53"/>
      <c r="G203" s="53"/>
      <c r="H203" s="53"/>
      <c r="I203" s="53"/>
      <c r="J203" s="53"/>
      <c r="K203" s="53"/>
      <c r="N203" s="48"/>
      <c r="O203" s="48"/>
      <c r="P203" s="48"/>
      <c r="Q203" s="30"/>
      <c r="R203" s="30"/>
      <c r="S203" s="30"/>
      <c r="T203" s="30"/>
    </row>
    <row r="204" spans="2:29" ht="18" customHeight="1" x14ac:dyDescent="0.25">
      <c r="E204" s="53"/>
      <c r="F204" s="53"/>
      <c r="G204" s="53"/>
      <c r="H204" s="53"/>
      <c r="I204" s="53"/>
      <c r="J204" s="53"/>
      <c r="K204" s="53"/>
      <c r="N204" s="48"/>
      <c r="O204" s="48"/>
      <c r="P204" s="48"/>
      <c r="Q204" s="30"/>
      <c r="R204" s="30"/>
      <c r="S204" s="30"/>
      <c r="T204" s="30"/>
    </row>
    <row r="205" spans="2:29" ht="18" customHeight="1" x14ac:dyDescent="0.25">
      <c r="B205" s="52"/>
      <c r="E205" s="53"/>
      <c r="F205" s="53"/>
      <c r="G205" s="53"/>
      <c r="H205" s="53"/>
      <c r="I205" s="53"/>
      <c r="J205" s="53"/>
      <c r="K205" s="53"/>
      <c r="N205" s="48"/>
      <c r="O205" s="48"/>
      <c r="P205" s="48"/>
      <c r="Q205" s="45"/>
      <c r="R205" s="45"/>
      <c r="S205" s="30"/>
    </row>
    <row r="206" spans="2:29" ht="18" customHeight="1" x14ac:dyDescent="0.25">
      <c r="E206" s="53"/>
      <c r="F206" s="53"/>
      <c r="G206" s="53"/>
      <c r="H206" s="53"/>
      <c r="I206" s="53"/>
      <c r="J206" s="53"/>
      <c r="K206" s="53"/>
      <c r="L206" s="52"/>
      <c r="N206" s="48"/>
      <c r="O206" s="48"/>
      <c r="P206" s="48"/>
      <c r="Q206" s="46"/>
      <c r="R206" s="46"/>
      <c r="S206" s="47"/>
    </row>
    <row r="207" spans="2:29" ht="18" customHeight="1" x14ac:dyDescent="0.25">
      <c r="E207" s="53"/>
      <c r="F207" s="53"/>
      <c r="G207" s="53"/>
      <c r="H207" s="53"/>
      <c r="I207" s="53"/>
      <c r="J207" s="53"/>
      <c r="K207" s="53"/>
      <c r="N207" s="48"/>
      <c r="O207" s="48"/>
      <c r="P207" s="48"/>
      <c r="S207" s="47"/>
    </row>
    <row r="208" spans="2:29" ht="18" customHeight="1" x14ac:dyDescent="0.2">
      <c r="N208" s="48"/>
      <c r="O208" s="48"/>
      <c r="P208" s="48"/>
      <c r="S208" s="47"/>
    </row>
    <row r="209" spans="1:23" ht="18" customHeight="1" x14ac:dyDescent="0.2">
      <c r="N209" s="48"/>
      <c r="O209" s="48"/>
      <c r="P209" s="48"/>
      <c r="S209" s="47"/>
    </row>
    <row r="210" spans="1:23" ht="18" customHeight="1" x14ac:dyDescent="0.25">
      <c r="N210" s="48"/>
      <c r="O210" s="48"/>
      <c r="P210" s="48"/>
      <c r="Q210" s="30"/>
      <c r="R210" s="30"/>
      <c r="S210" s="30"/>
      <c r="T210" s="30"/>
      <c r="U210" s="13"/>
      <c r="W210" s="13"/>
    </row>
    <row r="211" spans="1:23" ht="18" customHeight="1" x14ac:dyDescent="0.25">
      <c r="N211" s="48"/>
      <c r="O211" s="48"/>
      <c r="P211" s="48"/>
      <c r="Q211" s="30"/>
      <c r="R211" s="30"/>
      <c r="S211" s="30"/>
      <c r="T211" s="30"/>
      <c r="U211" s="13"/>
      <c r="W211" s="13"/>
    </row>
    <row r="212" spans="1:23" ht="18" customHeight="1" x14ac:dyDescent="0.25">
      <c r="N212" s="48"/>
      <c r="O212" s="48"/>
      <c r="P212" s="48"/>
      <c r="Q212" s="30"/>
      <c r="R212" s="30"/>
      <c r="S212" s="30"/>
      <c r="T212" s="30"/>
      <c r="U212" s="13"/>
      <c r="W212" s="13"/>
    </row>
    <row r="213" spans="1:23" ht="18" customHeight="1" x14ac:dyDescent="0.25">
      <c r="N213" s="48"/>
      <c r="O213" s="48"/>
      <c r="P213" s="48"/>
      <c r="Q213" s="30"/>
      <c r="R213" s="30"/>
      <c r="S213" s="30"/>
      <c r="T213" s="30"/>
      <c r="U213" s="13"/>
      <c r="W213" s="13"/>
    </row>
    <row r="214" spans="1:23" ht="18" customHeight="1" x14ac:dyDescent="0.25">
      <c r="N214" s="48"/>
      <c r="O214" s="48"/>
      <c r="P214" s="48"/>
      <c r="Q214" s="30"/>
      <c r="R214" s="30"/>
      <c r="S214" s="30"/>
      <c r="T214" s="30"/>
      <c r="U214" s="13"/>
      <c r="W214" s="13"/>
    </row>
    <row r="215" spans="1:23" ht="18" customHeight="1" x14ac:dyDescent="0.25">
      <c r="N215" s="48"/>
      <c r="O215" s="48"/>
      <c r="P215" s="48"/>
      <c r="Q215" s="30"/>
      <c r="R215" s="30"/>
      <c r="S215" s="30"/>
      <c r="T215" s="30"/>
      <c r="U215" s="13"/>
      <c r="W215" s="13"/>
    </row>
    <row r="216" spans="1:23" ht="18" customHeight="1" x14ac:dyDescent="0.25">
      <c r="N216" s="48"/>
      <c r="O216" s="48"/>
      <c r="P216" s="48"/>
      <c r="Q216" s="30"/>
      <c r="R216" s="30"/>
      <c r="S216" s="30"/>
      <c r="T216" s="30"/>
    </row>
    <row r="217" spans="1:23" ht="18" customHeight="1" x14ac:dyDescent="0.25">
      <c r="N217" s="48"/>
      <c r="O217" s="48"/>
      <c r="P217" s="48"/>
      <c r="Q217" s="30"/>
      <c r="R217" s="30"/>
      <c r="S217" s="30"/>
      <c r="T217" s="30"/>
    </row>
    <row r="218" spans="1:23" ht="18" customHeight="1" x14ac:dyDescent="0.25">
      <c r="N218" s="48"/>
      <c r="O218" s="48"/>
      <c r="P218" s="48"/>
      <c r="Q218" s="30"/>
      <c r="R218" s="30"/>
      <c r="S218" s="30"/>
      <c r="T218" s="30"/>
    </row>
    <row r="219" spans="1:23" ht="18" customHeight="1" x14ac:dyDescent="0.25">
      <c r="N219" s="48"/>
      <c r="O219" s="48"/>
      <c r="P219" s="48"/>
      <c r="Q219" s="30"/>
      <c r="R219" s="30"/>
      <c r="S219" s="30"/>
      <c r="T219" s="30"/>
    </row>
    <row r="220" spans="1:23" ht="18" customHeight="1" x14ac:dyDescent="0.25">
      <c r="N220" s="48"/>
      <c r="O220" s="48"/>
      <c r="P220" s="48"/>
      <c r="Q220" s="30"/>
      <c r="R220" s="30"/>
      <c r="S220" s="30"/>
      <c r="T220" s="30"/>
    </row>
    <row r="221" spans="1:23" ht="18" customHeight="1" x14ac:dyDescent="0.25">
      <c r="N221" s="48"/>
      <c r="O221" s="48"/>
      <c r="P221" s="48"/>
      <c r="Q221" s="54"/>
      <c r="R221" s="54"/>
      <c r="S221" s="54"/>
      <c r="T221" s="54"/>
    </row>
    <row r="222" spans="1:23" ht="18" customHeight="1" x14ac:dyDescent="0.25">
      <c r="A222" t="s">
        <v>136</v>
      </c>
      <c r="N222" s="48"/>
      <c r="O222" s="48"/>
      <c r="P222" s="48"/>
      <c r="Q222" s="54"/>
      <c r="R222" s="54"/>
      <c r="S222" s="54"/>
      <c r="T222" s="54"/>
    </row>
    <row r="223" spans="1:23" ht="18" customHeight="1" x14ac:dyDescent="0.25">
      <c r="N223" s="48"/>
      <c r="O223" s="48"/>
      <c r="P223" s="48"/>
      <c r="Q223" s="54"/>
      <c r="R223" s="54"/>
      <c r="S223" s="54"/>
      <c r="T223" s="54"/>
    </row>
    <row r="224" spans="1:23" ht="18" customHeight="1" x14ac:dyDescent="0.25">
      <c r="N224" s="48"/>
      <c r="O224" s="48"/>
      <c r="P224" s="48"/>
      <c r="Q224" s="54"/>
      <c r="R224" s="54"/>
      <c r="S224" s="54"/>
      <c r="T224" s="54"/>
    </row>
    <row r="225" spans="2:23" ht="18" customHeight="1" x14ac:dyDescent="0.25">
      <c r="N225" s="48"/>
      <c r="O225" s="48"/>
      <c r="P225" s="48"/>
      <c r="Q225" s="54"/>
      <c r="R225" s="54"/>
      <c r="S225" s="54"/>
      <c r="T225" s="54"/>
    </row>
    <row r="226" spans="2:23" ht="18" customHeight="1" x14ac:dyDescent="0.25">
      <c r="N226" s="48"/>
      <c r="O226" s="48"/>
      <c r="P226" s="48"/>
      <c r="Q226" s="54"/>
      <c r="R226" s="54"/>
      <c r="S226" s="54"/>
      <c r="T226" s="54"/>
    </row>
    <row r="227" spans="2:23" ht="18" customHeight="1" x14ac:dyDescent="0.25">
      <c r="N227" s="48"/>
      <c r="O227" s="48"/>
      <c r="P227" s="48"/>
      <c r="Q227" s="54"/>
      <c r="R227" s="54"/>
      <c r="S227" s="54"/>
      <c r="T227" s="54"/>
    </row>
    <row r="228" spans="2:23" ht="18" customHeight="1" x14ac:dyDescent="0.25">
      <c r="N228" s="48"/>
      <c r="O228" s="48"/>
      <c r="P228" s="48"/>
      <c r="Q228" s="54"/>
      <c r="R228" s="54"/>
      <c r="S228" s="54"/>
      <c r="T228" s="54"/>
    </row>
    <row r="229" spans="2:23" ht="18" customHeight="1" x14ac:dyDescent="0.25">
      <c r="N229" s="48"/>
      <c r="O229" s="48"/>
      <c r="P229" s="48"/>
      <c r="Q229" s="54"/>
      <c r="R229" s="54"/>
      <c r="S229" s="54"/>
      <c r="T229" s="54"/>
    </row>
    <row r="230" spans="2:23" ht="18" customHeight="1" x14ac:dyDescent="0.25">
      <c r="N230" s="48"/>
      <c r="O230" s="48"/>
      <c r="P230" s="48"/>
      <c r="Q230" s="54"/>
      <c r="R230" s="54"/>
      <c r="S230" s="54"/>
      <c r="T230" s="54"/>
    </row>
    <row r="231" spans="2:23" ht="18" customHeight="1" x14ac:dyDescent="0.25">
      <c r="N231" s="48"/>
      <c r="O231" s="48"/>
      <c r="P231" s="48"/>
      <c r="Q231" s="54"/>
      <c r="R231" s="54"/>
      <c r="S231" s="54"/>
      <c r="T231" s="54"/>
    </row>
    <row r="232" spans="2:23" ht="18" customHeight="1" x14ac:dyDescent="0.25">
      <c r="N232" s="48"/>
      <c r="O232" s="48"/>
      <c r="P232" s="48"/>
      <c r="Q232" s="54"/>
      <c r="R232" s="54"/>
      <c r="S232" s="54"/>
      <c r="T232" s="54"/>
    </row>
    <row r="233" spans="2:23" ht="18" customHeight="1" x14ac:dyDescent="0.25">
      <c r="N233" s="48"/>
      <c r="O233" s="48"/>
      <c r="P233" s="48"/>
      <c r="Q233" s="54"/>
      <c r="R233" s="54"/>
      <c r="S233" s="54"/>
      <c r="T233" s="54"/>
    </row>
    <row r="234" spans="2:23" ht="18" customHeight="1" x14ac:dyDescent="0.25">
      <c r="N234" s="48"/>
      <c r="O234" s="48"/>
      <c r="P234" s="48"/>
      <c r="Q234" s="54"/>
      <c r="R234" s="54"/>
      <c r="S234" s="54"/>
      <c r="T234" s="54"/>
    </row>
    <row r="235" spans="2:23" ht="18" customHeight="1" x14ac:dyDescent="0.25">
      <c r="B235" s="52"/>
      <c r="N235" s="48"/>
      <c r="O235" s="48"/>
      <c r="P235" s="48"/>
      <c r="Q235" s="45"/>
      <c r="R235" s="45"/>
      <c r="S235" s="30"/>
    </row>
    <row r="236" spans="2:23" ht="18" customHeight="1" x14ac:dyDescent="0.25">
      <c r="K236" s="52"/>
      <c r="L236" s="52"/>
      <c r="N236" s="48"/>
      <c r="O236" s="48"/>
      <c r="P236" s="48"/>
      <c r="Q236" s="46"/>
      <c r="R236" s="46"/>
      <c r="S236" s="47"/>
    </row>
    <row r="237" spans="2:23" ht="18" customHeight="1" x14ac:dyDescent="0.25">
      <c r="N237" s="48"/>
      <c r="O237" s="48"/>
      <c r="P237" s="48"/>
      <c r="Q237" s="46"/>
      <c r="R237" s="46"/>
      <c r="S237" s="47"/>
    </row>
    <row r="238" spans="2:23" ht="18" customHeight="1" x14ac:dyDescent="0.25">
      <c r="N238" s="48"/>
      <c r="O238" s="48"/>
      <c r="P238" s="48"/>
      <c r="Q238" s="46"/>
      <c r="R238" s="46"/>
      <c r="S238" s="47"/>
    </row>
    <row r="239" spans="2:23" ht="18" customHeight="1" x14ac:dyDescent="0.25">
      <c r="N239" s="48"/>
      <c r="O239" s="48"/>
      <c r="P239" s="48"/>
      <c r="Q239" s="46"/>
      <c r="R239" s="46"/>
      <c r="S239" s="47"/>
    </row>
    <row r="240" spans="2:23" ht="18" customHeight="1" x14ac:dyDescent="0.25">
      <c r="N240" s="48"/>
      <c r="O240" s="48"/>
      <c r="P240" s="48"/>
      <c r="Q240" s="30"/>
      <c r="R240" s="30"/>
      <c r="S240" s="30"/>
      <c r="T240" s="30"/>
      <c r="U240" s="13"/>
      <c r="W240" s="13"/>
    </row>
    <row r="241" spans="1:23" ht="18" customHeight="1" x14ac:dyDescent="0.25">
      <c r="N241" s="48"/>
      <c r="O241" s="48"/>
      <c r="P241" s="48"/>
      <c r="Q241" s="30"/>
      <c r="R241" s="30"/>
      <c r="S241" s="30"/>
      <c r="T241" s="30"/>
      <c r="U241" s="13"/>
      <c r="W241" s="13"/>
    </row>
    <row r="242" spans="1:23" ht="18" customHeight="1" x14ac:dyDescent="0.25">
      <c r="N242" s="48"/>
      <c r="O242" s="48"/>
      <c r="P242" s="48"/>
      <c r="Q242" s="30"/>
      <c r="R242" s="30"/>
      <c r="S242" s="30"/>
      <c r="T242" s="30"/>
      <c r="U242" s="13"/>
      <c r="W242" s="13"/>
    </row>
    <row r="243" spans="1:23" ht="18" customHeight="1" x14ac:dyDescent="0.25">
      <c r="N243" s="48"/>
      <c r="O243" s="48"/>
      <c r="P243" s="48"/>
      <c r="Q243" s="30"/>
      <c r="R243" s="30"/>
      <c r="S243" s="30"/>
      <c r="T243" s="30"/>
      <c r="U243" s="13"/>
    </row>
    <row r="244" spans="1:23" ht="18" customHeight="1" x14ac:dyDescent="0.25">
      <c r="N244" s="48"/>
      <c r="O244" s="48"/>
      <c r="P244" s="48"/>
      <c r="Q244" s="30"/>
      <c r="R244" s="30"/>
      <c r="S244" s="30"/>
      <c r="T244" s="30"/>
      <c r="U244" s="13"/>
    </row>
    <row r="245" spans="1:23" ht="18" customHeight="1" x14ac:dyDescent="0.25">
      <c r="N245" s="48"/>
      <c r="O245" s="48"/>
      <c r="P245" s="48"/>
      <c r="Q245" s="30"/>
      <c r="R245" s="30"/>
      <c r="S245" s="30"/>
      <c r="T245" s="30"/>
      <c r="U245" s="13"/>
    </row>
    <row r="246" spans="1:23" ht="18" customHeight="1" x14ac:dyDescent="0.25">
      <c r="N246" s="48"/>
      <c r="O246" s="48"/>
      <c r="P246" s="48"/>
      <c r="Q246" s="30"/>
      <c r="R246" s="30"/>
      <c r="S246" s="30"/>
      <c r="T246" s="30"/>
    </row>
    <row r="247" spans="1:23" ht="18" customHeight="1" x14ac:dyDescent="0.25">
      <c r="A247" s="34"/>
      <c r="N247" s="48"/>
      <c r="O247" s="48"/>
      <c r="P247" s="48"/>
      <c r="Q247" s="30"/>
      <c r="R247" s="30"/>
      <c r="S247" s="30"/>
      <c r="T247" s="30"/>
    </row>
    <row r="248" spans="1:23" ht="18" customHeight="1" x14ac:dyDescent="0.25">
      <c r="N248" s="48"/>
      <c r="O248" s="48"/>
      <c r="P248" s="48"/>
      <c r="Q248" s="30"/>
      <c r="R248" s="30"/>
      <c r="S248" s="30"/>
      <c r="T248" s="30"/>
    </row>
    <row r="249" spans="1:23" ht="18" customHeight="1" x14ac:dyDescent="0.25">
      <c r="N249" s="48"/>
      <c r="O249" s="48"/>
      <c r="P249" s="48"/>
      <c r="Q249" s="30"/>
      <c r="R249" s="30"/>
      <c r="S249" s="30"/>
      <c r="T249" s="30"/>
    </row>
    <row r="250" spans="1:23" ht="18" customHeight="1" x14ac:dyDescent="0.25">
      <c r="N250" s="48"/>
      <c r="O250" s="48"/>
      <c r="P250" s="48"/>
      <c r="Q250" s="30"/>
      <c r="R250" s="30"/>
      <c r="S250" s="30"/>
      <c r="T250" s="30"/>
    </row>
    <row r="251" spans="1:23" ht="18" customHeight="1" x14ac:dyDescent="0.25">
      <c r="B251" s="52"/>
      <c r="N251" s="48"/>
      <c r="O251" s="48"/>
      <c r="P251" s="48"/>
      <c r="Q251" s="45"/>
      <c r="R251" s="45"/>
      <c r="S251" s="30"/>
    </row>
    <row r="252" spans="1:23" ht="18" customHeight="1" x14ac:dyDescent="0.25">
      <c r="K252" s="52"/>
      <c r="L252" s="52"/>
      <c r="N252" s="48"/>
      <c r="O252" s="48"/>
      <c r="P252" s="48"/>
      <c r="Q252" s="46"/>
      <c r="R252" s="46"/>
      <c r="S252" s="47"/>
    </row>
    <row r="253" spans="1:23" ht="18" customHeight="1" x14ac:dyDescent="0.2">
      <c r="N253" s="48"/>
      <c r="O253" s="48"/>
      <c r="P253" s="48"/>
      <c r="S253" s="47"/>
    </row>
    <row r="254" spans="1:23" ht="18" customHeight="1" x14ac:dyDescent="0.2">
      <c r="N254" s="48"/>
      <c r="O254" s="48"/>
      <c r="P254" s="48"/>
      <c r="S254" s="47"/>
    </row>
    <row r="255" spans="1:23" ht="18" customHeight="1" x14ac:dyDescent="0.2">
      <c r="N255" s="48"/>
      <c r="O255" s="48"/>
      <c r="P255" s="48"/>
      <c r="S255" s="47"/>
    </row>
    <row r="256" spans="1:23" ht="18" customHeight="1" x14ac:dyDescent="0.25">
      <c r="N256" s="48"/>
      <c r="O256" s="48"/>
      <c r="P256" s="48"/>
      <c r="Q256" s="30"/>
      <c r="R256" s="30"/>
      <c r="S256" s="30"/>
      <c r="T256" s="30"/>
      <c r="U256" s="13"/>
    </row>
    <row r="257" spans="1:21" ht="18" customHeight="1" x14ac:dyDescent="0.25">
      <c r="N257" s="48"/>
      <c r="O257" s="48"/>
      <c r="P257" s="48"/>
      <c r="Q257" s="30"/>
      <c r="R257" s="30"/>
      <c r="S257" s="30"/>
      <c r="T257" s="30"/>
      <c r="U257" s="13"/>
    </row>
    <row r="258" spans="1:21" ht="18" customHeight="1" x14ac:dyDescent="0.25">
      <c r="N258" s="48"/>
      <c r="O258" s="48"/>
      <c r="P258" s="48"/>
      <c r="Q258" s="30"/>
      <c r="R258" s="30"/>
      <c r="S258" s="30"/>
      <c r="T258" s="30"/>
      <c r="U258" s="13"/>
    </row>
    <row r="259" spans="1:21" ht="18" customHeight="1" x14ac:dyDescent="0.25">
      <c r="N259" s="48"/>
      <c r="O259" s="48"/>
      <c r="P259" s="48"/>
      <c r="Q259" s="30"/>
      <c r="R259" s="30"/>
      <c r="S259" s="30"/>
      <c r="T259" s="30"/>
      <c r="U259" s="13"/>
    </row>
    <row r="260" spans="1:21" ht="18" customHeight="1" x14ac:dyDescent="0.25">
      <c r="N260" s="48"/>
      <c r="O260" s="48"/>
      <c r="P260" s="48"/>
      <c r="Q260" s="30"/>
      <c r="R260" s="30"/>
      <c r="S260" s="30"/>
      <c r="T260" s="30"/>
      <c r="U260" s="13"/>
    </row>
    <row r="261" spans="1:21" ht="18" customHeight="1" x14ac:dyDescent="0.25">
      <c r="N261" s="48"/>
      <c r="O261" s="48"/>
      <c r="P261" s="48"/>
      <c r="Q261" s="30"/>
      <c r="R261" s="30"/>
      <c r="S261" s="30"/>
      <c r="T261" s="30"/>
      <c r="U261" s="13"/>
    </row>
    <row r="262" spans="1:21" ht="18" customHeight="1" x14ac:dyDescent="0.25">
      <c r="N262" s="48"/>
      <c r="O262" s="48"/>
      <c r="P262" s="48"/>
      <c r="Q262" s="30"/>
      <c r="R262" s="30"/>
      <c r="S262" s="30"/>
      <c r="T262" s="30"/>
    </row>
    <row r="263" spans="1:21" ht="18" customHeight="1" x14ac:dyDescent="0.25">
      <c r="A263" s="34"/>
      <c r="N263" s="48"/>
      <c r="O263" s="48"/>
      <c r="P263" s="48"/>
      <c r="Q263" s="30"/>
      <c r="R263" s="30"/>
      <c r="S263" s="30"/>
      <c r="T263" s="30"/>
    </row>
    <row r="264" spans="1:21" ht="18" customHeight="1" x14ac:dyDescent="0.25">
      <c r="N264" s="48"/>
      <c r="O264" s="48"/>
      <c r="P264" s="48"/>
      <c r="Q264" s="30"/>
      <c r="R264" s="30"/>
      <c r="S264" s="30"/>
      <c r="T264" s="30"/>
    </row>
    <row r="265" spans="1:21" ht="18" customHeight="1" x14ac:dyDescent="0.25">
      <c r="N265" s="48"/>
      <c r="O265" s="48"/>
      <c r="P265" s="48"/>
      <c r="Q265" s="30"/>
      <c r="R265" s="30"/>
      <c r="S265" s="30"/>
      <c r="T265" s="30"/>
    </row>
    <row r="266" spans="1:21" ht="18" customHeight="1" x14ac:dyDescent="0.25">
      <c r="N266" s="48"/>
      <c r="O266" s="48"/>
      <c r="P266" s="48"/>
      <c r="Q266" s="30"/>
      <c r="R266" s="30"/>
      <c r="S266" s="30"/>
      <c r="T266" s="30"/>
    </row>
    <row r="267" spans="1:21" ht="18" customHeight="1" x14ac:dyDescent="0.25">
      <c r="B267" s="52"/>
      <c r="N267" s="48"/>
      <c r="O267" s="48"/>
      <c r="P267" s="48"/>
      <c r="Q267" s="45"/>
      <c r="R267" s="45"/>
      <c r="S267" s="30"/>
    </row>
    <row r="268" spans="1:21" ht="18" customHeight="1" x14ac:dyDescent="0.25">
      <c r="K268" s="52"/>
      <c r="L268" s="52"/>
      <c r="N268" s="48"/>
      <c r="O268" s="48"/>
      <c r="P268" s="48"/>
      <c r="Q268" s="46"/>
      <c r="R268" s="46"/>
      <c r="S268" s="47"/>
    </row>
    <row r="271" spans="1:21" ht="18" customHeight="1" x14ac:dyDescent="0.2">
      <c r="T271" s="13"/>
    </row>
  </sheetData>
  <mergeCells count="2">
    <mergeCell ref="A2:F2"/>
    <mergeCell ref="A3:F3"/>
  </mergeCells>
  <phoneticPr fontId="8" type="noConversion"/>
  <pageMargins left="0.75" right="0.75" top="1" bottom="1" header="0.5" footer="0.5"/>
  <pageSetup scale="64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77"/>
  <sheetViews>
    <sheetView topLeftCell="A3" workbookViewId="0">
      <selection activeCell="I24" sqref="I24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8.140625" bestFit="1" customWidth="1"/>
    <col min="9" max="9" width="17" bestFit="1" customWidth="1"/>
  </cols>
  <sheetData>
    <row r="1" spans="1:8" ht="63" customHeight="1" x14ac:dyDescent="0.2">
      <c r="A1" s="100"/>
      <c r="B1" s="100"/>
      <c r="C1" s="100"/>
      <c r="D1" s="100"/>
      <c r="E1" s="100"/>
      <c r="F1" s="100"/>
      <c r="G1" s="100"/>
      <c r="H1" s="100"/>
    </row>
    <row r="2" spans="1:8" ht="18" x14ac:dyDescent="0.25">
      <c r="A2" s="94" t="s">
        <v>22</v>
      </c>
      <c r="B2" s="95"/>
      <c r="C2" s="95"/>
      <c r="D2" s="95"/>
      <c r="E2" s="95"/>
      <c r="F2" s="95"/>
      <c r="G2" s="95"/>
      <c r="H2" s="95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78</v>
      </c>
      <c r="E4" s="10"/>
      <c r="F4" s="16" t="s">
        <v>84</v>
      </c>
      <c r="G4" s="10"/>
      <c r="H4" s="16" t="s">
        <v>28</v>
      </c>
    </row>
    <row r="5" spans="1:8" x14ac:dyDescent="0.2">
      <c r="A5" s="9"/>
      <c r="B5" s="11" t="s">
        <v>83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41738466.75</v>
      </c>
      <c r="C8" s="13"/>
      <c r="D8" s="13">
        <v>197560025.89999995</v>
      </c>
      <c r="E8" s="13"/>
      <c r="F8" s="13">
        <v>32465193.669999998</v>
      </c>
      <c r="G8" s="13"/>
      <c r="H8" s="13">
        <v>1134176491.1200001</v>
      </c>
    </row>
    <row r="9" spans="1:8" x14ac:dyDescent="0.2">
      <c r="A9" t="s">
        <v>2</v>
      </c>
      <c r="B9" s="13">
        <v>38051577.060000002</v>
      </c>
      <c r="C9" s="13"/>
      <c r="D9" s="13">
        <v>180185942.24000004</v>
      </c>
      <c r="E9" s="13"/>
      <c r="F9" s="13">
        <v>29596070.810000002</v>
      </c>
      <c r="G9" s="13"/>
      <c r="H9" s="13">
        <v>1028724013.1500001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f>B8-B9</f>
        <v>3686889.6899999976</v>
      </c>
      <c r="C12" s="13"/>
      <c r="D12" s="13">
        <v>17374083.659999996</v>
      </c>
      <c r="E12" s="13"/>
      <c r="F12" s="13">
        <v>2869122.86</v>
      </c>
      <c r="G12" s="13"/>
      <c r="H12" s="13">
        <v>105645220</v>
      </c>
    </row>
    <row r="13" spans="1:8" x14ac:dyDescent="0.2">
      <c r="A13" t="s">
        <v>25</v>
      </c>
      <c r="B13" s="13">
        <f>B12*0.55</f>
        <v>2027789.3294999988</v>
      </c>
      <c r="C13" s="13"/>
      <c r="D13" s="13">
        <f>D12*0.55</f>
        <v>9555746.0129999984</v>
      </c>
      <c r="E13" s="13"/>
      <c r="F13" s="13">
        <f>F12*0.55</f>
        <v>1578017.5730000001</v>
      </c>
      <c r="G13" s="13"/>
      <c r="H13" s="13">
        <f>H12*0.55</f>
        <v>58104871.000000007</v>
      </c>
    </row>
    <row r="14" spans="1:8" x14ac:dyDescent="0.2">
      <c r="A14" t="s">
        <v>32</v>
      </c>
      <c r="B14" s="13">
        <f>B12*0.45</f>
        <v>1659100.360499999</v>
      </c>
      <c r="C14" s="13"/>
      <c r="D14" s="13">
        <f>D12*0.45</f>
        <v>7818337.6469999989</v>
      </c>
      <c r="E14" s="13"/>
      <c r="F14" s="13">
        <f>F12*0.45</f>
        <v>1291105.287</v>
      </c>
      <c r="G14" s="13"/>
      <c r="H14" s="13">
        <f>H12*0.45</f>
        <v>47540349</v>
      </c>
    </row>
    <row r="15" spans="1:8" x14ac:dyDescent="0.2">
      <c r="A15" t="s">
        <v>5</v>
      </c>
      <c r="B15" s="28">
        <v>1203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75418831.709999993</v>
      </c>
      <c r="C19" s="13"/>
      <c r="D19" s="13">
        <v>323815005.55999994</v>
      </c>
      <c r="E19" s="13"/>
      <c r="F19" s="13">
        <v>59680509.079999998</v>
      </c>
      <c r="G19" s="13"/>
      <c r="H19" s="13">
        <v>1936534901.9099998</v>
      </c>
    </row>
    <row r="20" spans="1:8" x14ac:dyDescent="0.2">
      <c r="A20" t="s">
        <v>2</v>
      </c>
      <c r="B20" s="13">
        <v>69274454.609999999</v>
      </c>
      <c r="C20" s="13"/>
      <c r="D20" s="13">
        <v>296197950.05999994</v>
      </c>
      <c r="E20" s="13"/>
      <c r="F20" s="13">
        <v>54772529.049999997</v>
      </c>
      <c r="G20" s="13"/>
      <c r="H20" s="13">
        <v>1765517977.97</v>
      </c>
    </row>
    <row r="21" spans="1:8" x14ac:dyDescent="0.2">
      <c r="A21" t="s">
        <v>0</v>
      </c>
      <c r="B21" s="13">
        <v>375610.5</v>
      </c>
      <c r="C21" s="13"/>
      <c r="D21" s="13">
        <v>2025910.85</v>
      </c>
      <c r="E21" s="13"/>
      <c r="F21" s="13">
        <v>327107</v>
      </c>
      <c r="G21" s="13"/>
      <c r="H21" s="13">
        <v>6471806.9999999991</v>
      </c>
    </row>
    <row r="22" spans="1:8" x14ac:dyDescent="0.2">
      <c r="A22" t="s">
        <v>30</v>
      </c>
      <c r="B22" s="13">
        <v>718.5</v>
      </c>
      <c r="C22" s="13"/>
      <c r="D22" s="13">
        <v>0</v>
      </c>
      <c r="E22" s="13"/>
      <c r="F22" s="13">
        <v>718.5</v>
      </c>
      <c r="G22" s="13"/>
      <c r="H22" s="13">
        <v>718.5</v>
      </c>
    </row>
    <row r="23" spans="1:8" x14ac:dyDescent="0.2">
      <c r="A23" t="s">
        <v>31</v>
      </c>
      <c r="B23" s="13">
        <f>B19-B20-B21+B22</f>
        <v>5769485.099999994</v>
      </c>
      <c r="C23" s="13"/>
      <c r="D23" s="13">
        <v>25591144.649999995</v>
      </c>
      <c r="E23" s="13"/>
      <c r="F23" s="13">
        <v>4581591.53</v>
      </c>
      <c r="G23" s="13"/>
      <c r="H23" s="13">
        <v>164545835.44000003</v>
      </c>
    </row>
    <row r="24" spans="1:8" x14ac:dyDescent="0.2">
      <c r="A24" t="s">
        <v>25</v>
      </c>
      <c r="B24" s="13">
        <f>B23*0.55</f>
        <v>3173216.8049999969</v>
      </c>
      <c r="C24" s="13"/>
      <c r="D24" s="13">
        <f>D23*0.55</f>
        <v>14075129.557499999</v>
      </c>
      <c r="E24" s="13"/>
      <c r="F24" s="13">
        <f>F23*0.55</f>
        <v>2519875.3415000006</v>
      </c>
      <c r="G24" s="13"/>
      <c r="H24" s="13">
        <f>H23*0.55</f>
        <v>90500209.492000028</v>
      </c>
    </row>
    <row r="25" spans="1:8" x14ac:dyDescent="0.2">
      <c r="A25" t="s">
        <v>32</v>
      </c>
      <c r="B25" s="13">
        <f>B23*0.45</f>
        <v>2596268.2949999976</v>
      </c>
      <c r="C25" s="13"/>
      <c r="D25" s="13">
        <f>D23*0.45</f>
        <v>11516015.092499997</v>
      </c>
      <c r="E25" s="13"/>
      <c r="F25" s="13">
        <f>F23*0.45</f>
        <v>2061716.1885000002</v>
      </c>
      <c r="G25" s="13"/>
      <c r="H25" s="13">
        <f>H23*0.45</f>
        <v>74045625.948000014</v>
      </c>
    </row>
    <row r="26" spans="1:8" x14ac:dyDescent="0.2">
      <c r="A26" t="s">
        <v>5</v>
      </c>
      <c r="B26" s="28">
        <v>2239</v>
      </c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B28" s="13"/>
      <c r="C28" s="13"/>
      <c r="D28" s="13"/>
      <c r="E28" s="13"/>
      <c r="F28" s="13"/>
      <c r="G28" s="13"/>
      <c r="H28" s="13"/>
    </row>
    <row r="29" spans="1:8" x14ac:dyDescent="0.2">
      <c r="A29" s="25" t="s">
        <v>41</v>
      </c>
      <c r="B29" s="13"/>
      <c r="C29" s="13"/>
      <c r="D29" s="13"/>
      <c r="E29" s="13"/>
      <c r="F29" s="13"/>
      <c r="G29" s="13"/>
      <c r="H29" s="13"/>
    </row>
    <row r="30" spans="1:8" x14ac:dyDescent="0.2">
      <c r="A30" t="s">
        <v>1</v>
      </c>
      <c r="B30" s="13">
        <v>79056376.730000004</v>
      </c>
      <c r="C30" s="13"/>
      <c r="D30" s="13">
        <v>357346313.82000005</v>
      </c>
      <c r="E30" s="13"/>
      <c r="F30" s="13">
        <v>61374582.950000003</v>
      </c>
      <c r="G30" s="13"/>
      <c r="H30" s="13">
        <v>1841540016.2800004</v>
      </c>
    </row>
    <row r="31" spans="1:8" x14ac:dyDescent="0.2">
      <c r="A31" t="s">
        <v>2</v>
      </c>
      <c r="B31" s="13">
        <v>71817736.310000002</v>
      </c>
      <c r="C31" s="13"/>
      <c r="D31" s="13">
        <v>324324854.63999999</v>
      </c>
      <c r="E31" s="13"/>
      <c r="F31" s="13">
        <v>55793995.549999997</v>
      </c>
      <c r="G31" s="13"/>
      <c r="H31" s="13">
        <v>1668995229.6199996</v>
      </c>
    </row>
    <row r="32" spans="1:8" x14ac:dyDescent="0.2">
      <c r="A32" t="s">
        <v>0</v>
      </c>
      <c r="B32" s="13">
        <v>814048.84</v>
      </c>
      <c r="C32" s="13"/>
      <c r="D32" s="13">
        <v>4303547.71</v>
      </c>
      <c r="E32" s="13"/>
      <c r="F32" s="13">
        <v>591370.44999999995</v>
      </c>
      <c r="G32" s="13"/>
      <c r="H32" s="13">
        <v>11530468.849999998</v>
      </c>
    </row>
    <row r="33" spans="1:8" x14ac:dyDescent="0.2">
      <c r="A33" t="s">
        <v>30</v>
      </c>
      <c r="B33" s="13">
        <v>0</v>
      </c>
      <c r="C33" s="13"/>
      <c r="D33" s="13">
        <v>18941.310000000001</v>
      </c>
      <c r="E33" s="13"/>
      <c r="F33" s="13">
        <v>0</v>
      </c>
      <c r="G33" s="13"/>
      <c r="H33" s="13">
        <v>29520.880000000001</v>
      </c>
    </row>
    <row r="34" spans="1:8" x14ac:dyDescent="0.2">
      <c r="A34" t="s">
        <v>31</v>
      </c>
      <c r="B34" s="13">
        <f>B30-B31-B32</f>
        <v>6424591.5800000019</v>
      </c>
      <c r="C34" s="13"/>
      <c r="D34" s="13">
        <v>28736852.780000005</v>
      </c>
      <c r="E34" s="13"/>
      <c r="F34" s="13">
        <v>4989216.95</v>
      </c>
      <c r="G34" s="13"/>
      <c r="H34" s="13">
        <v>161043838.69</v>
      </c>
    </row>
    <row r="35" spans="1:8" x14ac:dyDescent="0.2">
      <c r="A35" t="s">
        <v>25</v>
      </c>
      <c r="B35" s="13">
        <f>B34*0.55</f>
        <v>3533525.3690000013</v>
      </c>
      <c r="C35" s="13"/>
      <c r="D35" s="13">
        <f>D34*0.55</f>
        <v>15805269.029000005</v>
      </c>
      <c r="E35" s="13"/>
      <c r="F35" s="13">
        <f>F34*0.55</f>
        <v>2744069.3225000002</v>
      </c>
      <c r="G35" s="13"/>
      <c r="H35" s="13">
        <f>H34*0.55</f>
        <v>88574111.279500008</v>
      </c>
    </row>
    <row r="36" spans="1:8" x14ac:dyDescent="0.2">
      <c r="A36" t="s">
        <v>32</v>
      </c>
      <c r="B36" s="13">
        <f>B34*0.45</f>
        <v>2891066.2110000011</v>
      </c>
      <c r="C36" s="13"/>
      <c r="D36" s="13">
        <f>D34*0.45</f>
        <v>12931583.751000002</v>
      </c>
      <c r="E36" s="13"/>
      <c r="F36" s="13">
        <f>F34*0.45</f>
        <v>2245147.6274999999</v>
      </c>
      <c r="G36" s="13"/>
      <c r="H36" s="13">
        <f>H34*0.45</f>
        <v>72469727.410500005</v>
      </c>
    </row>
    <row r="37" spans="1:8" x14ac:dyDescent="0.2">
      <c r="A37" t="s">
        <v>5</v>
      </c>
      <c r="B37" s="26">
        <v>2788</v>
      </c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ht="75.95" customHeight="1" x14ac:dyDescent="0.2">
      <c r="A40" s="98" t="s">
        <v>51</v>
      </c>
      <c r="B40" s="98"/>
      <c r="C40" s="98"/>
      <c r="D40" s="98"/>
      <c r="E40" s="98"/>
      <c r="F40" s="98"/>
      <c r="G40" s="98"/>
      <c r="H40" s="98"/>
    </row>
    <row r="41" spans="1:8" x14ac:dyDescent="0.2">
      <c r="B41" s="13"/>
      <c r="C41" s="13"/>
      <c r="D41" s="13"/>
      <c r="E41" s="13"/>
      <c r="F41" s="13"/>
      <c r="G41" s="13"/>
      <c r="H41" s="13"/>
    </row>
    <row r="42" spans="1:8" x14ac:dyDescent="0.2">
      <c r="A42" s="25" t="s">
        <v>50</v>
      </c>
      <c r="B42" s="13"/>
      <c r="C42" s="13"/>
      <c r="D42" s="13"/>
      <c r="E42" s="13"/>
      <c r="F42" s="13"/>
      <c r="G42" s="13"/>
      <c r="H42" s="13"/>
    </row>
    <row r="43" spans="1:8" x14ac:dyDescent="0.2">
      <c r="A43" t="s">
        <v>1</v>
      </c>
      <c r="B43" s="13">
        <v>37486173.25</v>
      </c>
      <c r="C43" s="13"/>
      <c r="D43" s="13">
        <v>167383678.64000002</v>
      </c>
      <c r="E43" s="13"/>
      <c r="F43" s="13">
        <v>29678272.059999999</v>
      </c>
      <c r="G43" s="13"/>
      <c r="H43" s="13">
        <v>874762441.0999999</v>
      </c>
    </row>
    <row r="44" spans="1:8" x14ac:dyDescent="0.2">
      <c r="A44" t="s">
        <v>2</v>
      </c>
      <c r="B44" s="13">
        <v>34086513.240000002</v>
      </c>
      <c r="C44" s="13"/>
      <c r="D44" s="13">
        <v>152041731.75999999</v>
      </c>
      <c r="E44" s="13"/>
      <c r="F44" s="13">
        <v>26902483.500000004</v>
      </c>
      <c r="G44" s="13"/>
      <c r="H44" s="13">
        <v>793288165.08000004</v>
      </c>
    </row>
    <row r="45" spans="1:8" x14ac:dyDescent="0.2">
      <c r="A45" t="s">
        <v>0</v>
      </c>
      <c r="B45" s="13">
        <v>99012.08</v>
      </c>
      <c r="C45" s="13"/>
      <c r="D45" s="13">
        <v>578054.84</v>
      </c>
      <c r="E45" s="13"/>
      <c r="F45" s="13">
        <v>72237.08</v>
      </c>
      <c r="G45" s="13"/>
      <c r="H45" s="13">
        <v>1494166.99</v>
      </c>
    </row>
    <row r="46" spans="1:8" x14ac:dyDescent="0.2">
      <c r="A46" t="s">
        <v>31</v>
      </c>
      <c r="B46" s="13">
        <f>B43-B44-B45</f>
        <v>3300647.9299999978</v>
      </c>
      <c r="C46" s="13"/>
      <c r="D46" s="13">
        <v>14763892.039999994</v>
      </c>
      <c r="E46" s="13"/>
      <c r="F46" s="13">
        <v>2703551.48</v>
      </c>
      <c r="G46" s="13"/>
      <c r="H46" s="13">
        <v>79980109.030000001</v>
      </c>
    </row>
    <row r="47" spans="1:8" x14ac:dyDescent="0.2">
      <c r="A47" t="s">
        <v>25</v>
      </c>
      <c r="B47" s="13">
        <f>B46*0.55</f>
        <v>1815356.361499999</v>
      </c>
      <c r="C47" s="13"/>
      <c r="D47" s="13">
        <f>D46*0.55</f>
        <v>8120140.6219999967</v>
      </c>
      <c r="E47" s="13"/>
      <c r="F47" s="13">
        <f>F46*0.55</f>
        <v>1486953.314</v>
      </c>
      <c r="G47" s="13"/>
      <c r="H47" s="13">
        <f>H46*0.55</f>
        <v>43989059.966500007</v>
      </c>
    </row>
    <row r="48" spans="1:8" x14ac:dyDescent="0.2">
      <c r="A48" t="s">
        <v>32</v>
      </c>
      <c r="B48" s="13">
        <f>B46*0.45</f>
        <v>1485291.5684999991</v>
      </c>
      <c r="C48" s="13"/>
      <c r="D48" s="13">
        <f>D46*0.45</f>
        <v>6643751.4179999968</v>
      </c>
      <c r="E48" s="13"/>
      <c r="F48" s="13">
        <f>F46*0.45</f>
        <v>1216598.166</v>
      </c>
      <c r="G48" s="13"/>
      <c r="H48" s="13">
        <f>H46*0.45</f>
        <v>35991049.063500002</v>
      </c>
    </row>
    <row r="49" spans="1:9" x14ac:dyDescent="0.2">
      <c r="A49" t="s">
        <v>5</v>
      </c>
      <c r="B49" s="28">
        <v>2000</v>
      </c>
      <c r="C49" s="13"/>
      <c r="D49" s="13"/>
      <c r="E49" s="13"/>
      <c r="F49" s="13"/>
      <c r="G49" s="13"/>
      <c r="H49" s="13"/>
    </row>
    <row r="50" spans="1:9" x14ac:dyDescent="0.2">
      <c r="B50" s="13"/>
      <c r="C50" s="13"/>
      <c r="D50" s="13"/>
      <c r="E50" s="13"/>
      <c r="F50" s="13"/>
      <c r="G50" s="13"/>
      <c r="H50" s="13"/>
    </row>
    <row r="51" spans="1:9" x14ac:dyDescent="0.2">
      <c r="B51" s="13"/>
      <c r="C51" s="13"/>
      <c r="D51" s="13"/>
      <c r="E51" s="13"/>
      <c r="F51" s="13"/>
      <c r="G51" s="13"/>
      <c r="H51" s="13"/>
    </row>
    <row r="52" spans="1:9" x14ac:dyDescent="0.2">
      <c r="A52" s="25" t="s">
        <v>74</v>
      </c>
      <c r="B52" s="13"/>
      <c r="C52" s="13"/>
      <c r="D52" s="13"/>
      <c r="E52" s="13"/>
      <c r="F52" s="13"/>
      <c r="G52" s="13"/>
      <c r="H52" s="13"/>
    </row>
    <row r="53" spans="1:9" x14ac:dyDescent="0.2">
      <c r="A53" t="s">
        <v>1</v>
      </c>
      <c r="B53" s="13">
        <v>54489712.450000003</v>
      </c>
      <c r="C53" s="13"/>
      <c r="D53" s="13">
        <v>248937834.46000004</v>
      </c>
      <c r="E53" s="13"/>
      <c r="F53" s="13">
        <v>41626756.890000001</v>
      </c>
      <c r="G53" s="13"/>
      <c r="H53" s="13">
        <v>457822355.74000001</v>
      </c>
    </row>
    <row r="54" spans="1:9" x14ac:dyDescent="0.2">
      <c r="A54" t="s">
        <v>2</v>
      </c>
      <c r="B54" s="13">
        <v>49867869.920000002</v>
      </c>
      <c r="C54" s="13"/>
      <c r="D54" s="13">
        <v>228974822.62000006</v>
      </c>
      <c r="E54" s="13"/>
      <c r="F54" s="13">
        <v>38139161.859999999</v>
      </c>
      <c r="G54" s="13"/>
      <c r="H54" s="13">
        <v>420965586.01000011</v>
      </c>
    </row>
    <row r="55" spans="1:9" x14ac:dyDescent="0.2">
      <c r="A55" t="s">
        <v>0</v>
      </c>
      <c r="B55" s="13">
        <v>0</v>
      </c>
      <c r="C55" s="13"/>
      <c r="D55" s="13">
        <v>0</v>
      </c>
      <c r="E55" s="13"/>
      <c r="F55" s="13">
        <v>0</v>
      </c>
      <c r="G55" s="13"/>
      <c r="H55" s="13">
        <v>0</v>
      </c>
    </row>
    <row r="56" spans="1:9" x14ac:dyDescent="0.2">
      <c r="A56" t="s">
        <v>31</v>
      </c>
      <c r="B56" s="13">
        <f>B53-B54</f>
        <v>4621842.5300000012</v>
      </c>
      <c r="C56" s="13"/>
      <c r="D56" s="13">
        <v>19963011.84</v>
      </c>
      <c r="E56" s="13"/>
      <c r="F56" s="13">
        <v>3487595.03</v>
      </c>
      <c r="G56" s="13"/>
      <c r="H56" s="13">
        <v>36856769.729999997</v>
      </c>
    </row>
    <row r="57" spans="1:9" x14ac:dyDescent="0.2">
      <c r="A57" t="s">
        <v>25</v>
      </c>
      <c r="B57" s="13">
        <f>B56*0.55</f>
        <v>2542013.3915000008</v>
      </c>
      <c r="C57" s="13"/>
      <c r="D57" s="13">
        <f>D56*0.55</f>
        <v>10979656.512</v>
      </c>
      <c r="E57" s="13"/>
      <c r="F57" s="13">
        <f>F56*0.55</f>
        <v>1918177.2665000001</v>
      </c>
      <c r="G57" s="13"/>
      <c r="H57" s="13">
        <f>H56*0.55</f>
        <v>20271223.351500001</v>
      </c>
    </row>
    <row r="58" spans="1:9" x14ac:dyDescent="0.2">
      <c r="A58" t="s">
        <v>32</v>
      </c>
      <c r="B58" s="13">
        <f>B56*0.45</f>
        <v>2079829.1385000006</v>
      </c>
      <c r="C58" s="13"/>
      <c r="D58" s="13">
        <f>D56*0.45</f>
        <v>8983355.3279999997</v>
      </c>
      <c r="E58" s="13"/>
      <c r="F58" s="13">
        <f>F56*0.45</f>
        <v>1569417.7634999999</v>
      </c>
      <c r="G58" s="13"/>
      <c r="H58" s="13">
        <f>H56*0.45</f>
        <v>16585546.3785</v>
      </c>
    </row>
    <row r="59" spans="1:9" x14ac:dyDescent="0.2">
      <c r="A59" t="s">
        <v>5</v>
      </c>
      <c r="B59" s="28">
        <v>1738</v>
      </c>
      <c r="C59" s="13"/>
      <c r="D59" s="13"/>
      <c r="E59" s="13"/>
      <c r="F59" s="13"/>
      <c r="G59" s="13"/>
      <c r="H59" s="13"/>
    </row>
    <row r="60" spans="1:9" x14ac:dyDescent="0.2"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8" t="s">
        <v>6</v>
      </c>
      <c r="B62" s="13"/>
      <c r="C62" s="13"/>
      <c r="D62" s="13"/>
      <c r="E62" s="13"/>
      <c r="F62" s="13"/>
      <c r="G62" s="13"/>
      <c r="H62" s="13"/>
    </row>
    <row r="63" spans="1:9" ht="13.5" x14ac:dyDescent="0.25">
      <c r="A63" t="s">
        <v>1</v>
      </c>
      <c r="B63" s="13">
        <v>288189560.88999999</v>
      </c>
      <c r="C63" s="13"/>
      <c r="D63" s="13">
        <v>1295042858.3799999</v>
      </c>
      <c r="E63" s="13"/>
      <c r="F63" s="13">
        <v>224825314.64999998</v>
      </c>
      <c r="G63" s="13"/>
      <c r="H63" s="30">
        <v>6244836206.1499996</v>
      </c>
    </row>
    <row r="64" spans="1:9" ht="13.5" x14ac:dyDescent="0.25">
      <c r="A64" t="s">
        <v>2</v>
      </c>
      <c r="B64" s="13">
        <v>263098151.13999999</v>
      </c>
      <c r="C64" s="13"/>
      <c r="D64" s="13">
        <v>1181725301.3200002</v>
      </c>
      <c r="E64" s="13"/>
      <c r="F64" s="13">
        <v>205204240.77000001</v>
      </c>
      <c r="G64" s="13"/>
      <c r="H64" s="30">
        <v>5677490971.8299999</v>
      </c>
    </row>
    <row r="65" spans="1:9" ht="13.5" x14ac:dyDescent="0.25">
      <c r="A65" t="s">
        <v>0</v>
      </c>
      <c r="B65" s="13">
        <v>1288671.42</v>
      </c>
      <c r="C65" s="13"/>
      <c r="D65" s="13">
        <v>6907513.4000000013</v>
      </c>
      <c r="E65" s="13"/>
      <c r="F65" s="13">
        <v>990714.53</v>
      </c>
      <c r="G65" s="13"/>
      <c r="H65" s="30">
        <v>19502852.840000004</v>
      </c>
    </row>
    <row r="66" spans="1:9" ht="13.5" x14ac:dyDescent="0.25">
      <c r="A66" t="s">
        <v>30</v>
      </c>
      <c r="B66" s="13">
        <v>718.5</v>
      </c>
      <c r="C66" s="13"/>
      <c r="D66" s="13">
        <v>18941.310000000001</v>
      </c>
      <c r="E66" s="13"/>
      <c r="F66" s="13">
        <v>718.5</v>
      </c>
      <c r="G66" s="13"/>
      <c r="H66" s="30">
        <v>229391.41</v>
      </c>
    </row>
    <row r="67" spans="1:9" ht="13.5" x14ac:dyDescent="0.25">
      <c r="A67" t="s">
        <v>31</v>
      </c>
      <c r="B67" s="13">
        <f>B63-B64-B65+B66</f>
        <v>23803456.829999998</v>
      </c>
      <c r="C67" s="13"/>
      <c r="D67" s="13">
        <v>106428984.96999998</v>
      </c>
      <c r="E67" s="13"/>
      <c r="F67" s="13">
        <v>18631077.849999994</v>
      </c>
      <c r="G67" s="13"/>
      <c r="H67" s="30">
        <v>548071772.88999999</v>
      </c>
    </row>
    <row r="68" spans="1:9" x14ac:dyDescent="0.2">
      <c r="A68" t="s">
        <v>25</v>
      </c>
      <c r="B68" s="13">
        <f>B67*0.55</f>
        <v>13091901.2565</v>
      </c>
      <c r="C68" s="13"/>
      <c r="D68" s="13">
        <f>D67*0.55</f>
        <v>58535941.733499996</v>
      </c>
      <c r="E68" s="13"/>
      <c r="F68" s="13">
        <f>F67*0.55</f>
        <v>10247092.817499997</v>
      </c>
      <c r="G68" s="13"/>
      <c r="H68" s="13">
        <f>H67*0.55</f>
        <v>301439475.08950001</v>
      </c>
    </row>
    <row r="69" spans="1:9" x14ac:dyDescent="0.2">
      <c r="A69" t="s">
        <v>32</v>
      </c>
      <c r="B69" s="13">
        <f>B67*0.45</f>
        <v>10711555.5735</v>
      </c>
      <c r="C69" s="13"/>
      <c r="D69" s="13">
        <f>D67*0.45</f>
        <v>47893043.236499995</v>
      </c>
      <c r="E69" s="13"/>
      <c r="F69" s="13">
        <f>F67*0.45</f>
        <v>8383985.0324999979</v>
      </c>
      <c r="G69" s="13"/>
      <c r="H69" s="13">
        <f>H67*0.45</f>
        <v>246632297.80050001</v>
      </c>
    </row>
    <row r="70" spans="1:9" x14ac:dyDescent="0.2">
      <c r="A70" t="s">
        <v>5</v>
      </c>
      <c r="B70" s="26">
        <f>B59+B49+B37+B26+B15</f>
        <v>9968</v>
      </c>
      <c r="I70" s="13"/>
    </row>
    <row r="71" spans="1:9" x14ac:dyDescent="0.2">
      <c r="B71" s="28"/>
      <c r="D71" s="13"/>
      <c r="F71" s="13"/>
      <c r="H71" s="13"/>
    </row>
    <row r="72" spans="1:9" x14ac:dyDescent="0.2">
      <c r="H72" s="13"/>
    </row>
    <row r="73" spans="1:9" ht="76.5" customHeight="1" x14ac:dyDescent="0.2">
      <c r="A73" s="98" t="s">
        <v>51</v>
      </c>
      <c r="B73" s="98"/>
      <c r="C73" s="98"/>
      <c r="D73" s="98"/>
      <c r="E73" s="98"/>
      <c r="F73" s="98"/>
      <c r="G73" s="98"/>
      <c r="H73" s="98"/>
    </row>
    <row r="74" spans="1:9" x14ac:dyDescent="0.2">
      <c r="A74" s="29"/>
    </row>
    <row r="75" spans="1:9" x14ac:dyDescent="0.2">
      <c r="A75" s="29"/>
    </row>
    <row r="76" spans="1:9" x14ac:dyDescent="0.2">
      <c r="A76" s="29"/>
    </row>
    <row r="77" spans="1:9" x14ac:dyDescent="0.2">
      <c r="A77" s="29"/>
    </row>
  </sheetData>
  <mergeCells count="4">
    <mergeCell ref="A1:H1"/>
    <mergeCell ref="A2:H2"/>
    <mergeCell ref="A40:H40"/>
    <mergeCell ref="A73:H73"/>
  </mergeCells>
  <phoneticPr fontId="8" type="noConversion"/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76"/>
  <sheetViews>
    <sheetView workbookViewId="0">
      <selection activeCell="B26" sqref="B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81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42898648.920000002</v>
      </c>
      <c r="C8" s="13"/>
      <c r="D8" s="13">
        <v>147141882.47999999</v>
      </c>
      <c r="E8" s="13"/>
      <c r="F8" s="13">
        <v>1051293154.0300001</v>
      </c>
    </row>
    <row r="9" spans="1:6" x14ac:dyDescent="0.2">
      <c r="A9" t="s">
        <v>2</v>
      </c>
      <c r="B9" s="13">
        <v>39151708.439999998</v>
      </c>
      <c r="C9" s="13"/>
      <c r="D9" s="13">
        <v>134263596.23000005</v>
      </c>
      <c r="E9" s="13"/>
      <c r="F9" s="13">
        <v>953205596.33000004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3746940.48</v>
      </c>
      <c r="C12" s="13"/>
      <c r="D12" s="13">
        <v>12878286.25</v>
      </c>
      <c r="E12" s="13"/>
      <c r="F12" s="13">
        <v>98280299.730000004</v>
      </c>
    </row>
    <row r="13" spans="1:6" x14ac:dyDescent="0.2">
      <c r="A13" t="s">
        <v>25</v>
      </c>
      <c r="B13" s="13">
        <v>2060817.2640000004</v>
      </c>
      <c r="C13" s="13"/>
      <c r="D13" s="13">
        <v>7083057.4375000009</v>
      </c>
      <c r="E13" s="13"/>
      <c r="F13" s="13">
        <v>54054164.851500005</v>
      </c>
    </row>
    <row r="14" spans="1:6" x14ac:dyDescent="0.2">
      <c r="A14" t="s">
        <v>32</v>
      </c>
      <c r="B14" s="13">
        <v>1686123.2160000002</v>
      </c>
      <c r="C14" s="13"/>
      <c r="D14" s="13">
        <v>5795228.8125</v>
      </c>
      <c r="E14" s="13"/>
      <c r="F14" s="13">
        <v>44226134.8785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68206576.460000008</v>
      </c>
      <c r="C19" s="13"/>
      <c r="D19" s="13">
        <v>236735459.53999993</v>
      </c>
      <c r="E19" s="13"/>
      <c r="F19" s="13">
        <v>1789774846.8099999</v>
      </c>
    </row>
    <row r="20" spans="1:6" x14ac:dyDescent="0.2">
      <c r="A20" t="s">
        <v>2</v>
      </c>
      <c r="B20" s="13">
        <v>62517462.120000005</v>
      </c>
      <c r="C20" s="13"/>
      <c r="D20" s="13">
        <v>216472800.11999997</v>
      </c>
      <c r="E20" s="13"/>
      <c r="F20" s="13">
        <v>1631020298.98</v>
      </c>
    </row>
    <row r="21" spans="1:6" x14ac:dyDescent="0.2">
      <c r="A21" t="s">
        <v>0</v>
      </c>
      <c r="B21" s="13">
        <v>325248.17</v>
      </c>
      <c r="C21" s="13"/>
      <c r="D21" s="13">
        <v>1452103.8</v>
      </c>
      <c r="E21" s="13"/>
      <c r="F21" s="13">
        <v>5570892.9499999993</v>
      </c>
    </row>
    <row r="22" spans="1:6" x14ac:dyDescent="0.2">
      <c r="A22" t="s">
        <v>31</v>
      </c>
      <c r="B22" s="13">
        <v>5363866.17</v>
      </c>
      <c r="C22" s="13"/>
      <c r="D22" s="13">
        <v>18810555.619999997</v>
      </c>
      <c r="E22" s="13"/>
      <c r="F22" s="13">
        <v>153183654.88000003</v>
      </c>
    </row>
    <row r="23" spans="1:6" x14ac:dyDescent="0.2">
      <c r="A23" t="s">
        <v>25</v>
      </c>
      <c r="B23" s="13">
        <v>2950126.3935000007</v>
      </c>
      <c r="C23" s="13"/>
      <c r="D23" s="13">
        <v>10345805.591</v>
      </c>
      <c r="E23" s="13"/>
      <c r="F23" s="13">
        <v>84251010.184000015</v>
      </c>
    </row>
    <row r="24" spans="1:6" x14ac:dyDescent="0.2">
      <c r="A24" t="s">
        <v>32</v>
      </c>
      <c r="B24" s="13">
        <v>2413739.7765000006</v>
      </c>
      <c r="C24" s="13"/>
      <c r="D24" s="13">
        <v>8464750.0289999992</v>
      </c>
      <c r="E24" s="13"/>
      <c r="F24" s="13">
        <v>68932644.69600001</v>
      </c>
    </row>
    <row r="25" spans="1:6" x14ac:dyDescent="0.2">
      <c r="A25" t="s">
        <v>5</v>
      </c>
      <c r="B25" s="28">
        <v>2239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76944186.950000003</v>
      </c>
      <c r="C29" s="13"/>
      <c r="D29" s="13">
        <v>257248865.75</v>
      </c>
      <c r="E29" s="13"/>
      <c r="F29" s="13">
        <v>1680067985.2600002</v>
      </c>
    </row>
    <row r="30" spans="1:6" x14ac:dyDescent="0.2">
      <c r="A30" t="s">
        <v>2</v>
      </c>
      <c r="B30" s="13">
        <v>69693733.969999999</v>
      </c>
      <c r="C30" s="13"/>
      <c r="D30" s="13">
        <v>233239729.28000003</v>
      </c>
      <c r="E30" s="13"/>
      <c r="F30" s="13">
        <v>1522116108.7099998</v>
      </c>
    </row>
    <row r="31" spans="1:6" x14ac:dyDescent="0.2">
      <c r="A31" t="s">
        <v>0</v>
      </c>
      <c r="B31" s="13">
        <v>1015059.39</v>
      </c>
      <c r="C31" s="13"/>
      <c r="D31" s="13">
        <v>3024980.15</v>
      </c>
      <c r="E31" s="13"/>
      <c r="F31" s="13">
        <v>9660530.8399999999</v>
      </c>
    </row>
    <row r="32" spans="1:6" x14ac:dyDescent="0.2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6235393.5900000008</v>
      </c>
      <c r="C33" s="13"/>
      <c r="D33" s="13">
        <v>21003097.629999999</v>
      </c>
      <c r="E33" s="13"/>
      <c r="F33" s="13">
        <v>148320866.59</v>
      </c>
    </row>
    <row r="34" spans="1:6" x14ac:dyDescent="0.2">
      <c r="A34" t="s">
        <v>25</v>
      </c>
      <c r="B34" s="13">
        <v>3429466.4745000005</v>
      </c>
      <c r="C34" s="13"/>
      <c r="D34" s="13">
        <v>11551703.6965</v>
      </c>
      <c r="E34" s="13"/>
      <c r="F34" s="13">
        <v>81576476.624500006</v>
      </c>
    </row>
    <row r="35" spans="1:6" x14ac:dyDescent="0.2">
      <c r="A35" t="s">
        <v>32</v>
      </c>
      <c r="B35" s="13">
        <v>2805927.1155000003</v>
      </c>
      <c r="C35" s="13"/>
      <c r="D35" s="13">
        <v>9451393.9334999993</v>
      </c>
      <c r="E35" s="13"/>
      <c r="F35" s="13">
        <v>66744389.965500005</v>
      </c>
    </row>
    <row r="36" spans="1:6" x14ac:dyDescent="0.2">
      <c r="A36" t="s">
        <v>5</v>
      </c>
      <c r="B36" s="31">
        <v>2788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8" t="s">
        <v>51</v>
      </c>
      <c r="B39" s="98"/>
      <c r="C39" s="98"/>
      <c r="D39" s="98"/>
      <c r="E39" s="98"/>
      <c r="F39" s="98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36591180.68</v>
      </c>
      <c r="C42" s="13"/>
      <c r="D42" s="13">
        <v>123670452.77000001</v>
      </c>
      <c r="E42" s="13"/>
      <c r="F42" s="13">
        <v>801370943.16999996</v>
      </c>
    </row>
    <row r="43" spans="1:6" x14ac:dyDescent="0.2">
      <c r="A43" t="s">
        <v>2</v>
      </c>
      <c r="B43" s="13">
        <v>33212041.619999997</v>
      </c>
      <c r="C43" s="13"/>
      <c r="D43" s="13">
        <v>112291434.36999999</v>
      </c>
      <c r="E43" s="13"/>
      <c r="F43" s="13">
        <v>726635384.19000006</v>
      </c>
    </row>
    <row r="44" spans="1:6" x14ac:dyDescent="0.2">
      <c r="A44" t="s">
        <v>0</v>
      </c>
      <c r="B44" s="13">
        <v>123720.5</v>
      </c>
      <c r="C44" s="13"/>
      <c r="D44" s="13">
        <v>442110.34</v>
      </c>
      <c r="E44" s="13"/>
      <c r="F44" s="13">
        <v>1285985.4099999999</v>
      </c>
    </row>
    <row r="45" spans="1:6" x14ac:dyDescent="0.2">
      <c r="A45" t="s">
        <v>31</v>
      </c>
      <c r="B45" s="13">
        <v>3255418.56</v>
      </c>
      <c r="C45" s="13"/>
      <c r="D45" s="13">
        <v>10936908.059999997</v>
      </c>
      <c r="E45" s="13"/>
      <c r="F45" s="13">
        <v>73449573.570000008</v>
      </c>
    </row>
    <row r="46" spans="1:6" x14ac:dyDescent="0.2">
      <c r="A46" t="s">
        <v>25</v>
      </c>
      <c r="B46" s="13">
        <v>1790480.2080000001</v>
      </c>
      <c r="C46" s="13"/>
      <c r="D46" s="13">
        <v>6015299.4329999983</v>
      </c>
      <c r="E46" s="13"/>
      <c r="F46" s="13">
        <v>40397265.463500008</v>
      </c>
    </row>
    <row r="47" spans="1:6" x14ac:dyDescent="0.2">
      <c r="A47" t="s">
        <v>32</v>
      </c>
      <c r="B47" s="13">
        <v>1464938.352</v>
      </c>
      <c r="C47" s="13"/>
      <c r="D47" s="13">
        <v>4921608.6269999985</v>
      </c>
      <c r="E47" s="13"/>
      <c r="F47" s="13">
        <v>33052308.106500003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53922295.709999993</v>
      </c>
      <c r="C52" s="13"/>
      <c r="D52" s="13">
        <v>181738953.17000002</v>
      </c>
      <c r="E52" s="13"/>
      <c r="F52" s="13">
        <v>348996717.56000006</v>
      </c>
    </row>
    <row r="53" spans="1:7" x14ac:dyDescent="0.2">
      <c r="A53" t="s">
        <v>2</v>
      </c>
      <c r="B53" s="13">
        <v>49633955.019999996</v>
      </c>
      <c r="C53" s="13"/>
      <c r="D53" s="13">
        <v>167351186.51000005</v>
      </c>
      <c r="E53" s="13"/>
      <c r="F53" s="13">
        <v>321202788.04000008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4288340.6900000004</v>
      </c>
      <c r="C55" s="13"/>
      <c r="D55" s="13">
        <v>14387766.659999998</v>
      </c>
      <c r="E55" s="13"/>
      <c r="F55" s="13">
        <v>27793929.519999996</v>
      </c>
    </row>
    <row r="56" spans="1:7" x14ac:dyDescent="0.2">
      <c r="A56" t="s">
        <v>25</v>
      </c>
      <c r="B56" s="13">
        <v>2358587.3794999998</v>
      </c>
      <c r="C56" s="13"/>
      <c r="D56" s="13">
        <v>7913271.6629999997</v>
      </c>
      <c r="E56" s="13"/>
      <c r="F56" s="13">
        <v>15286661.236</v>
      </c>
    </row>
    <row r="57" spans="1:7" x14ac:dyDescent="0.2">
      <c r="A57" t="s">
        <v>32</v>
      </c>
      <c r="B57" s="13">
        <v>1929753.3104999999</v>
      </c>
      <c r="C57" s="13"/>
      <c r="D57" s="13">
        <v>6474494.9969999995</v>
      </c>
      <c r="E57" s="13"/>
      <c r="F57" s="13">
        <v>12507268.283999998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  <c r="G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278562888.72000003</v>
      </c>
      <c r="C62" s="13"/>
      <c r="D62" s="13">
        <v>946535613.71000004</v>
      </c>
      <c r="E62" s="13"/>
      <c r="F62" s="13">
        <v>5671503646.8299999</v>
      </c>
    </row>
    <row r="63" spans="1:7" x14ac:dyDescent="0.2">
      <c r="A63" t="s">
        <v>2</v>
      </c>
      <c r="B63" s="13">
        <v>254208901.17000002</v>
      </c>
      <c r="C63" s="13"/>
      <c r="D63" s="13">
        <v>863618746.50999999</v>
      </c>
      <c r="E63" s="13"/>
      <c r="F63" s="13">
        <v>5154180176.25</v>
      </c>
    </row>
    <row r="64" spans="1:7" x14ac:dyDescent="0.2">
      <c r="A64" t="s">
        <v>0</v>
      </c>
      <c r="B64" s="13">
        <v>1464028.06</v>
      </c>
      <c r="C64" s="13"/>
      <c r="D64" s="13">
        <v>4919194.29</v>
      </c>
      <c r="E64" s="13"/>
      <c r="F64" s="13">
        <v>16523819.199999999</v>
      </c>
    </row>
    <row r="65" spans="1:7" x14ac:dyDescent="0.2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22889959.490000002</v>
      </c>
      <c r="C66" s="13"/>
      <c r="D66" s="13">
        <v>78016614.219999999</v>
      </c>
      <c r="E66" s="13"/>
      <c r="F66" s="13">
        <v>501028324.29000008</v>
      </c>
    </row>
    <row r="67" spans="1:7" x14ac:dyDescent="0.2">
      <c r="A67" t="s">
        <v>25</v>
      </c>
      <c r="B67" s="13">
        <v>12589477.719500002</v>
      </c>
      <c r="C67" s="13"/>
      <c r="D67" s="13">
        <v>42909137.821000002</v>
      </c>
      <c r="E67" s="13"/>
      <c r="F67" s="13">
        <v>275565578.35950005</v>
      </c>
    </row>
    <row r="68" spans="1:7" x14ac:dyDescent="0.2">
      <c r="A68" t="s">
        <v>32</v>
      </c>
      <c r="B68" s="13">
        <v>10300481.770500001</v>
      </c>
      <c r="C68" s="13"/>
      <c r="D68" s="13">
        <v>35107476.399000004</v>
      </c>
      <c r="E68" s="13"/>
      <c r="F68" s="13">
        <v>225462745.93050003</v>
      </c>
    </row>
    <row r="69" spans="1:7" x14ac:dyDescent="0.2">
      <c r="A69" t="s">
        <v>5</v>
      </c>
      <c r="B69" s="18">
        <v>9968</v>
      </c>
    </row>
    <row r="70" spans="1:7" x14ac:dyDescent="0.2">
      <c r="D70" s="13"/>
      <c r="F70" s="13"/>
      <c r="G70" s="13"/>
    </row>
    <row r="71" spans="1:7" x14ac:dyDescent="0.2">
      <c r="D71" s="13"/>
      <c r="F71" s="13"/>
    </row>
    <row r="72" spans="1:7" ht="76.5" customHeight="1" x14ac:dyDescent="0.2">
      <c r="A72" s="98" t="s">
        <v>51</v>
      </c>
      <c r="B72" s="98"/>
      <c r="C72" s="98"/>
      <c r="D72" s="98"/>
      <c r="E72" s="98"/>
      <c r="F72" s="98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7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80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42440211.869999997</v>
      </c>
      <c r="C8" s="13"/>
      <c r="D8" s="13">
        <v>104243233.55999999</v>
      </c>
      <c r="E8" s="13"/>
      <c r="F8" s="13">
        <v>1008394505.11</v>
      </c>
    </row>
    <row r="9" spans="1:6" x14ac:dyDescent="0.2">
      <c r="A9" t="s">
        <v>2</v>
      </c>
      <c r="B9" s="13">
        <v>38784046.709999993</v>
      </c>
      <c r="C9" s="13"/>
      <c r="D9" s="13">
        <v>95111887.790000021</v>
      </c>
      <c r="E9" s="13"/>
      <c r="F9" s="13">
        <v>914053887.8900001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3656165.16</v>
      </c>
      <c r="C12" s="13"/>
      <c r="D12" s="13">
        <v>9131345.7699999996</v>
      </c>
      <c r="E12" s="13"/>
      <c r="F12" s="13">
        <v>94533359.25</v>
      </c>
    </row>
    <row r="13" spans="1:6" x14ac:dyDescent="0.2">
      <c r="A13" t="s">
        <v>25</v>
      </c>
      <c r="B13" s="13">
        <v>2010890.8379999995</v>
      </c>
      <c r="C13" s="13"/>
      <c r="D13" s="13">
        <v>5022240.1735000005</v>
      </c>
      <c r="E13" s="13"/>
      <c r="F13" s="13">
        <v>51993347.587500006</v>
      </c>
    </row>
    <row r="14" spans="1:6" x14ac:dyDescent="0.2">
      <c r="A14" t="s">
        <v>32</v>
      </c>
      <c r="B14" s="13">
        <v>1645274.3219999995</v>
      </c>
      <c r="C14" s="13"/>
      <c r="D14" s="13">
        <v>4109105.5965</v>
      </c>
      <c r="E14" s="13"/>
      <c r="F14" s="13">
        <v>42540011.662500001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69868087.449999988</v>
      </c>
      <c r="C19" s="13"/>
      <c r="D19" s="13">
        <v>168528883.07999998</v>
      </c>
      <c r="E19" s="13"/>
      <c r="F19" s="13">
        <v>1721568270.3499999</v>
      </c>
    </row>
    <row r="20" spans="1:6" x14ac:dyDescent="0.2">
      <c r="A20" t="s">
        <v>2</v>
      </c>
      <c r="B20" s="13">
        <v>63744144.090000004</v>
      </c>
      <c r="C20" s="13"/>
      <c r="D20" s="13">
        <v>153955338</v>
      </c>
      <c r="E20" s="13"/>
      <c r="F20" s="13">
        <v>1568502836.8600001</v>
      </c>
    </row>
    <row r="21" spans="1:6" x14ac:dyDescent="0.2">
      <c r="A21" t="s">
        <v>0</v>
      </c>
      <c r="B21" s="13">
        <v>449337.78</v>
      </c>
      <c r="C21" s="13"/>
      <c r="D21" s="13">
        <v>1126855.6299999999</v>
      </c>
      <c r="E21" s="13"/>
      <c r="F21" s="13">
        <v>5245644.78</v>
      </c>
    </row>
    <row r="22" spans="1:6" x14ac:dyDescent="0.2">
      <c r="A22" t="s">
        <v>31</v>
      </c>
      <c r="B22" s="13">
        <v>5674605.5799999991</v>
      </c>
      <c r="C22" s="13"/>
      <c r="D22" s="13">
        <v>13446689.449999996</v>
      </c>
      <c r="E22" s="13"/>
      <c r="F22" s="13">
        <v>147819788.71000001</v>
      </c>
    </row>
    <row r="23" spans="1:6" x14ac:dyDescent="0.2">
      <c r="A23" t="s">
        <v>25</v>
      </c>
      <c r="B23" s="13">
        <v>3121033.0689999997</v>
      </c>
      <c r="C23" s="13"/>
      <c r="D23" s="13">
        <v>7395679.1974999979</v>
      </c>
      <c r="E23" s="13"/>
      <c r="F23" s="13">
        <v>81300883.790500015</v>
      </c>
    </row>
    <row r="24" spans="1:6" x14ac:dyDescent="0.2">
      <c r="A24" t="s">
        <v>32</v>
      </c>
      <c r="B24" s="13">
        <v>2553572.5109999995</v>
      </c>
      <c r="C24" s="13"/>
      <c r="D24" s="13">
        <v>6051010.2524999985</v>
      </c>
      <c r="E24" s="13"/>
      <c r="F24" s="13">
        <v>66518904.919500008</v>
      </c>
    </row>
    <row r="25" spans="1:6" x14ac:dyDescent="0.2">
      <c r="A25" t="s">
        <v>5</v>
      </c>
      <c r="B25" s="28">
        <v>2239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73451192.890000001</v>
      </c>
      <c r="C29" s="13"/>
      <c r="D29" s="13">
        <v>180304678.80000001</v>
      </c>
      <c r="E29" s="13"/>
      <c r="F29" s="13">
        <v>1603123798.3100002</v>
      </c>
    </row>
    <row r="30" spans="1:6" x14ac:dyDescent="0.2">
      <c r="A30" t="s">
        <v>2</v>
      </c>
      <c r="B30" s="13">
        <v>66725836.440000005</v>
      </c>
      <c r="C30" s="13"/>
      <c r="D30" s="13">
        <v>163545995.31</v>
      </c>
      <c r="E30" s="13"/>
      <c r="F30" s="13">
        <v>1452422374.7399998</v>
      </c>
    </row>
    <row r="31" spans="1:6" x14ac:dyDescent="0.2">
      <c r="A31" t="s">
        <v>0</v>
      </c>
      <c r="B31" s="13">
        <v>702752.06</v>
      </c>
      <c r="C31" s="13"/>
      <c r="D31" s="13">
        <v>2009920.76</v>
      </c>
      <c r="E31" s="13"/>
      <c r="F31" s="13">
        <v>8645471.4499999993</v>
      </c>
    </row>
    <row r="32" spans="1:6" x14ac:dyDescent="0.2">
      <c r="A32" t="s">
        <v>30</v>
      </c>
      <c r="B32" s="13">
        <v>18941.310000000001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6041545.7000000002</v>
      </c>
      <c r="C33" s="13"/>
      <c r="D33" s="13">
        <v>14767704.040000001</v>
      </c>
      <c r="E33" s="13"/>
      <c r="F33" s="13">
        <v>142085473</v>
      </c>
    </row>
    <row r="34" spans="1:6" x14ac:dyDescent="0.2">
      <c r="A34" t="s">
        <v>25</v>
      </c>
      <c r="B34" s="13">
        <v>3322850.1350000002</v>
      </c>
      <c r="C34" s="13"/>
      <c r="D34" s="13">
        <v>8122237.222000001</v>
      </c>
      <c r="E34" s="13"/>
      <c r="F34" s="13">
        <v>78147010.150000006</v>
      </c>
    </row>
    <row r="35" spans="1:6" x14ac:dyDescent="0.2">
      <c r="A35" t="s">
        <v>32</v>
      </c>
      <c r="B35" s="13">
        <v>2718695.5649999999</v>
      </c>
      <c r="C35" s="13"/>
      <c r="D35" s="13">
        <v>6645466.8180000009</v>
      </c>
      <c r="E35" s="13"/>
      <c r="F35" s="13">
        <v>63938462.850000001</v>
      </c>
    </row>
    <row r="36" spans="1:6" x14ac:dyDescent="0.2">
      <c r="A36" t="s">
        <v>5</v>
      </c>
      <c r="B36" s="31">
        <v>2781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8" t="s">
        <v>51</v>
      </c>
      <c r="B39" s="98"/>
      <c r="C39" s="98"/>
      <c r="D39" s="98"/>
      <c r="E39" s="98"/>
      <c r="F39" s="98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36383359.950000003</v>
      </c>
      <c r="C42" s="13"/>
      <c r="D42" s="13">
        <v>87079272.090000004</v>
      </c>
      <c r="E42" s="13"/>
      <c r="F42" s="13">
        <v>764779762.49000001</v>
      </c>
    </row>
    <row r="43" spans="1:6" x14ac:dyDescent="0.2">
      <c r="A43" t="s">
        <v>2</v>
      </c>
      <c r="B43" s="13">
        <v>32982774.32</v>
      </c>
      <c r="C43" s="13"/>
      <c r="D43" s="13">
        <v>79079392.75</v>
      </c>
      <c r="E43" s="13"/>
      <c r="F43" s="13">
        <v>693423342.57000005</v>
      </c>
    </row>
    <row r="44" spans="1:6" x14ac:dyDescent="0.2">
      <c r="A44" t="s">
        <v>0</v>
      </c>
      <c r="B44" s="13">
        <v>156725</v>
      </c>
      <c r="C44" s="13"/>
      <c r="D44" s="13">
        <v>318389.84000000003</v>
      </c>
      <c r="E44" s="13"/>
      <c r="F44" s="13">
        <v>1162264.9099999999</v>
      </c>
    </row>
    <row r="45" spans="1:6" x14ac:dyDescent="0.2">
      <c r="A45" t="s">
        <v>31</v>
      </c>
      <c r="B45" s="13">
        <v>3243860.63</v>
      </c>
      <c r="C45" s="13"/>
      <c r="D45" s="13">
        <v>7681489.4999999981</v>
      </c>
      <c r="E45" s="13"/>
      <c r="F45" s="13">
        <v>70194155.010000005</v>
      </c>
    </row>
    <row r="46" spans="1:6" x14ac:dyDescent="0.2">
      <c r="A46" t="s">
        <v>25</v>
      </c>
      <c r="B46" s="13">
        <v>1784123.3465</v>
      </c>
      <c r="C46" s="13"/>
      <c r="D46" s="13">
        <v>4224819.2249999996</v>
      </c>
      <c r="E46" s="13"/>
      <c r="F46" s="13">
        <v>38606785.255500004</v>
      </c>
    </row>
    <row r="47" spans="1:6" x14ac:dyDescent="0.2">
      <c r="A47" t="s">
        <v>32</v>
      </c>
      <c r="B47" s="13">
        <v>1459737.2834999999</v>
      </c>
      <c r="C47" s="13"/>
      <c r="D47" s="13">
        <v>3456670.2749999994</v>
      </c>
      <c r="E47" s="13"/>
      <c r="F47" s="13">
        <v>31587369.754500002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53160174.940000005</v>
      </c>
      <c r="C52" s="13"/>
      <c r="D52" s="13">
        <v>127816657.46000001</v>
      </c>
      <c r="E52" s="13"/>
      <c r="F52" s="13">
        <v>295074421.85000002</v>
      </c>
    </row>
    <row r="53" spans="1:7" x14ac:dyDescent="0.2">
      <c r="A53" t="s">
        <v>2</v>
      </c>
      <c r="B53" s="13">
        <v>48828279.289999999</v>
      </c>
      <c r="C53" s="13"/>
      <c r="D53" s="13">
        <v>117717231.49000001</v>
      </c>
      <c r="E53" s="13"/>
      <c r="F53" s="13">
        <v>271568833.02000004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4331895.6500000004</v>
      </c>
      <c r="C55" s="13"/>
      <c r="D55" s="13">
        <v>10099425.969999997</v>
      </c>
      <c r="E55" s="13"/>
      <c r="F55" s="13">
        <v>23505588.829999994</v>
      </c>
    </row>
    <row r="56" spans="1:7" x14ac:dyDescent="0.2">
      <c r="A56" t="s">
        <v>25</v>
      </c>
      <c r="B56" s="13">
        <v>2382542.6074999995</v>
      </c>
      <c r="C56" s="13"/>
      <c r="D56" s="13">
        <v>5554684.283499999</v>
      </c>
      <c r="E56" s="13"/>
      <c r="F56" s="13">
        <v>12928073.856499998</v>
      </c>
    </row>
    <row r="57" spans="1:7" x14ac:dyDescent="0.2">
      <c r="A57" t="s">
        <v>32</v>
      </c>
      <c r="B57" s="13">
        <v>1949353.0424999993</v>
      </c>
      <c r="C57" s="13"/>
      <c r="D57" s="13">
        <v>4544741.6864999989</v>
      </c>
      <c r="E57" s="13"/>
      <c r="F57" s="13">
        <v>10577514.973499998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275303027.10000002</v>
      </c>
      <c r="C62" s="13"/>
      <c r="D62" s="13">
        <v>667972724.99000001</v>
      </c>
      <c r="E62" s="13"/>
      <c r="F62" s="13">
        <v>5392940758.1099997</v>
      </c>
    </row>
    <row r="63" spans="1:7" x14ac:dyDescent="0.2">
      <c r="A63" t="s">
        <v>2</v>
      </c>
      <c r="B63" s="13">
        <v>251065080.84999999</v>
      </c>
      <c r="C63" s="13"/>
      <c r="D63" s="13">
        <v>609409845.34000003</v>
      </c>
      <c r="E63" s="13"/>
      <c r="F63" s="13">
        <v>4899971275.0799999</v>
      </c>
    </row>
    <row r="64" spans="1:7" x14ac:dyDescent="0.2">
      <c r="A64" t="s">
        <v>0</v>
      </c>
      <c r="B64" s="13">
        <v>1308814.8400000001</v>
      </c>
      <c r="C64" s="13"/>
      <c r="D64" s="13">
        <v>3455166.23</v>
      </c>
      <c r="E64" s="13"/>
      <c r="F64" s="13">
        <v>15059791.140000001</v>
      </c>
    </row>
    <row r="65" spans="1:7" x14ac:dyDescent="0.2">
      <c r="A65" t="s">
        <v>30</v>
      </c>
      <c r="B65" s="13">
        <v>18941.310000000001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22948072.719999995</v>
      </c>
      <c r="C66" s="13"/>
      <c r="D66" s="13">
        <v>55126654.729999989</v>
      </c>
      <c r="E66" s="13"/>
      <c r="F66" s="13">
        <v>478138364.80000007</v>
      </c>
    </row>
    <row r="67" spans="1:7" x14ac:dyDescent="0.2">
      <c r="A67" t="s">
        <v>25</v>
      </c>
      <c r="B67" s="13">
        <v>12621439.995999997</v>
      </c>
      <c r="C67" s="13"/>
      <c r="D67" s="13">
        <v>30319660.101499997</v>
      </c>
      <c r="E67" s="13"/>
      <c r="F67" s="13">
        <v>262976100.64000008</v>
      </c>
    </row>
    <row r="68" spans="1:7" x14ac:dyDescent="0.2">
      <c r="A68" t="s">
        <v>32</v>
      </c>
      <c r="B68" s="13">
        <v>10326632.723999998</v>
      </c>
      <c r="C68" s="13"/>
      <c r="D68" s="13">
        <v>24806994.628499996</v>
      </c>
      <c r="E68" s="13"/>
      <c r="F68" s="13">
        <v>215162264.16000003</v>
      </c>
    </row>
    <row r="69" spans="1:7" x14ac:dyDescent="0.2">
      <c r="A69" t="s">
        <v>5</v>
      </c>
      <c r="B69" s="18">
        <v>9961</v>
      </c>
    </row>
    <row r="70" spans="1:7" x14ac:dyDescent="0.2">
      <c r="F70" s="13"/>
      <c r="G70" s="13"/>
    </row>
    <row r="71" spans="1:7" x14ac:dyDescent="0.2">
      <c r="D71" s="13"/>
    </row>
    <row r="72" spans="1:7" ht="76.5" customHeight="1" x14ac:dyDescent="0.2">
      <c r="A72" s="98" t="s">
        <v>51</v>
      </c>
      <c r="B72" s="98"/>
      <c r="C72" s="98"/>
      <c r="D72" s="98"/>
      <c r="E72" s="98"/>
      <c r="F72" s="98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76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97652704.910000011</v>
      </c>
      <c r="E8" s="13"/>
      <c r="F8" s="13">
        <v>830052138.73000002</v>
      </c>
    </row>
    <row r="9" spans="1:6" x14ac:dyDescent="0.2">
      <c r="A9" t="s">
        <v>2</v>
      </c>
      <c r="B9" s="13" t="e">
        <f>SUM(#REF!)</f>
        <v>#REF!</v>
      </c>
      <c r="C9" s="13"/>
      <c r="D9" s="13">
        <v>89040866.700000018</v>
      </c>
      <c r="E9" s="13"/>
      <c r="F9" s="13">
        <v>751199524.42000008</v>
      </c>
    </row>
    <row r="10" spans="1:6" x14ac:dyDescent="0.2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8611838.2100000009</v>
      </c>
      <c r="E12" s="13"/>
      <c r="F12" s="13">
        <v>79045356.340000004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4736511.0155000007</v>
      </c>
      <c r="E13" s="13"/>
      <c r="F13" s="13">
        <f>F12*0.55</f>
        <v>43474945.987000003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3875327.1945000007</v>
      </c>
      <c r="E14" s="13"/>
      <c r="F14" s="13">
        <f>F12*0.45</f>
        <v>35570410.353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171790497.19999999</v>
      </c>
      <c r="E19" s="13"/>
      <c r="F19" s="13">
        <v>1431493284.8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156777329.53</v>
      </c>
      <c r="E20" s="13"/>
      <c r="F20" s="13">
        <v>1303343458.4100001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1059696.3600000001</v>
      </c>
      <c r="E21" s="13"/>
      <c r="F21" s="13">
        <v>3630685.25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13953471.310000001</v>
      </c>
      <c r="E22" s="13"/>
      <c r="F22" s="13">
        <v>124519141.14000002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7674409.2205000008</v>
      </c>
      <c r="E23" s="13"/>
      <c r="F23" s="13">
        <f>F22*0.55</f>
        <v>68485527.627000019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6279062.0895000007</v>
      </c>
      <c r="E24" s="13"/>
      <c r="F24" s="13">
        <f>F22*0.45</f>
        <v>56033613.513000011</v>
      </c>
    </row>
    <row r="25" spans="1:6" x14ac:dyDescent="0.2">
      <c r="A25" t="s">
        <v>5</v>
      </c>
      <c r="B25" s="28">
        <v>2231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173318008.12000003</v>
      </c>
      <c r="E29" s="13"/>
      <c r="F29" s="13">
        <v>1295866762.5200002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157292752.79999998</v>
      </c>
      <c r="E30" s="13"/>
      <c r="F30" s="13">
        <v>1173281966.3499999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1269776.3700000001</v>
      </c>
      <c r="E31" s="13"/>
      <c r="F31" s="13">
        <v>5614013</v>
      </c>
    </row>
    <row r="32" spans="1:6" x14ac:dyDescent="0.2">
      <c r="A32" t="s">
        <v>30</v>
      </c>
      <c r="B32" s="33" t="e">
        <f>SUM(#REF!)</f>
        <v>#REF!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 t="e">
        <f>SUM(#REF!)</f>
        <v>#REF!</v>
      </c>
      <c r="C33" s="13"/>
      <c r="D33" s="13">
        <v>14755478.950000003</v>
      </c>
      <c r="E33" s="13"/>
      <c r="F33" s="13">
        <v>116981362.73999999</v>
      </c>
    </row>
    <row r="34" spans="1:6" x14ac:dyDescent="0.2">
      <c r="A34" t="s">
        <v>25</v>
      </c>
      <c r="B34" s="13" t="e">
        <f>B33*0.55</f>
        <v>#REF!</v>
      </c>
      <c r="C34" s="13"/>
      <c r="D34" s="13">
        <f>D33*0.55</f>
        <v>8115513.4225000022</v>
      </c>
      <c r="E34" s="13"/>
      <c r="F34" s="13">
        <f>F33*0.55</f>
        <v>64339749.506999999</v>
      </c>
    </row>
    <row r="35" spans="1:6" x14ac:dyDescent="0.2">
      <c r="A35" t="s">
        <v>32</v>
      </c>
      <c r="B35" s="13" t="e">
        <f>B33*0.45</f>
        <v>#REF!</v>
      </c>
      <c r="C35" s="13"/>
      <c r="D35" s="13">
        <f>D33*0.45</f>
        <v>6639965.5275000017</v>
      </c>
      <c r="E35" s="13"/>
      <c r="F35" s="13">
        <f>F33*0.45</f>
        <v>52641613.232999995</v>
      </c>
    </row>
    <row r="36" spans="1:6" x14ac:dyDescent="0.2">
      <c r="A36" t="s">
        <v>5</v>
      </c>
      <c r="B36" s="31">
        <v>2735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8" t="s">
        <v>51</v>
      </c>
      <c r="B39" s="98"/>
      <c r="C39" s="98"/>
      <c r="D39" s="98"/>
      <c r="E39" s="98"/>
      <c r="F39" s="98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 t="e">
        <f>SUM(#REF!)</f>
        <v>#REF!</v>
      </c>
      <c r="C42" s="13"/>
      <c r="D42" s="13">
        <v>84671324.820000023</v>
      </c>
      <c r="E42" s="13"/>
      <c r="F42" s="13">
        <v>615504794.76999998</v>
      </c>
    </row>
    <row r="43" spans="1:6" x14ac:dyDescent="0.2">
      <c r="A43" t="s">
        <v>2</v>
      </c>
      <c r="B43" s="13" t="e">
        <f>SUM(#REF!)</f>
        <v>#REF!</v>
      </c>
      <c r="C43" s="13"/>
      <c r="D43" s="13">
        <v>76853725.580000013</v>
      </c>
      <c r="E43" s="13"/>
      <c r="F43" s="13">
        <v>558311463.92000008</v>
      </c>
    </row>
    <row r="44" spans="1:6" x14ac:dyDescent="0.2">
      <c r="A44" t="s">
        <v>0</v>
      </c>
      <c r="B44" s="13" t="e">
        <f>SUM(#REF!)</f>
        <v>#REF!</v>
      </c>
      <c r="C44" s="13"/>
      <c r="D44" s="13">
        <v>120806.5</v>
      </c>
      <c r="E44" s="13"/>
      <c r="F44" s="13">
        <v>668317.91</v>
      </c>
    </row>
    <row r="45" spans="1:6" x14ac:dyDescent="0.2">
      <c r="A45" t="s">
        <v>31</v>
      </c>
      <c r="B45" s="13" t="e">
        <f>SUM(#REF!)</f>
        <v>#REF!</v>
      </c>
      <c r="C45" s="13"/>
      <c r="D45" s="13">
        <v>7696792.7399999984</v>
      </c>
      <c r="E45" s="13"/>
      <c r="F45" s="13">
        <v>56525012.939999998</v>
      </c>
    </row>
    <row r="46" spans="1:6" x14ac:dyDescent="0.2">
      <c r="A46" t="s">
        <v>25</v>
      </c>
      <c r="B46" s="13" t="e">
        <f>B45*0.55</f>
        <v>#REF!</v>
      </c>
      <c r="C46" s="13"/>
      <c r="D46" s="13">
        <f>D45*0.55</f>
        <v>4233236.0069999993</v>
      </c>
      <c r="E46" s="13"/>
      <c r="F46" s="13">
        <f>F45*0.55</f>
        <v>31088757.117000002</v>
      </c>
    </row>
    <row r="47" spans="1:6" x14ac:dyDescent="0.2">
      <c r="A47" t="s">
        <v>32</v>
      </c>
      <c r="B47" s="13" t="e">
        <f>B45*0.45</f>
        <v>#REF!</v>
      </c>
      <c r="C47" s="13"/>
      <c r="D47" s="13">
        <f>D45*0.45</f>
        <v>3463556.7329999995</v>
      </c>
      <c r="E47" s="13"/>
      <c r="F47" s="13">
        <f>F45*0.45</f>
        <v>25436255.822999999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25" t="s">
        <v>74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 t="e">
        <f>SUM(#REF!)</f>
        <v>#REF!</v>
      </c>
      <c r="C52" s="13"/>
      <c r="D52" s="13">
        <v>66549817.260000005</v>
      </c>
      <c r="E52" s="13"/>
      <c r="F52" s="13">
        <v>66549817.260000005</v>
      </c>
    </row>
    <row r="53" spans="1:6" x14ac:dyDescent="0.2">
      <c r="A53" t="s">
        <v>2</v>
      </c>
      <c r="B53" s="13" t="e">
        <f>SUM(#REF!)</f>
        <v>#REF!</v>
      </c>
      <c r="C53" s="13"/>
      <c r="D53" s="13">
        <v>61328094.119999997</v>
      </c>
      <c r="E53" s="13"/>
      <c r="F53" s="13">
        <v>61328094.119999997</v>
      </c>
    </row>
    <row r="54" spans="1:6" x14ac:dyDescent="0.2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6" x14ac:dyDescent="0.2">
      <c r="A55" t="s">
        <v>31</v>
      </c>
      <c r="B55" s="13" t="e">
        <f>SUM(#REF!)</f>
        <v>#REF!</v>
      </c>
      <c r="C55" s="13"/>
      <c r="D55" s="13">
        <v>5221723.1399999997</v>
      </c>
      <c r="E55" s="13"/>
      <c r="F55" s="13">
        <v>5221723.1399999997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2871947.727</v>
      </c>
      <c r="E56" s="13"/>
      <c r="F56" s="13">
        <f>F55*0.55</f>
        <v>2871947.727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2349775.4129999997</v>
      </c>
      <c r="E57" s="13"/>
      <c r="F57" s="13">
        <f>F55*0.45</f>
        <v>2349775.4129999997</v>
      </c>
    </row>
    <row r="58" spans="1:6" x14ac:dyDescent="0.2">
      <c r="A58" t="s">
        <v>5</v>
      </c>
      <c r="B58" s="28">
        <v>1738</v>
      </c>
      <c r="C58" s="13"/>
      <c r="D58" s="13"/>
      <c r="E58" s="13"/>
      <c r="F58" s="13"/>
    </row>
    <row r="59" spans="1:6" x14ac:dyDescent="0.2">
      <c r="B59" s="13"/>
      <c r="C59" s="13"/>
      <c r="D59" s="13"/>
      <c r="E59" s="13"/>
      <c r="F59" s="13"/>
    </row>
    <row r="60" spans="1:6" x14ac:dyDescent="0.2">
      <c r="B60" s="13"/>
      <c r="C60" s="13"/>
      <c r="D60" s="13"/>
      <c r="E60" s="13"/>
      <c r="F60" s="13"/>
    </row>
    <row r="61" spans="1:6" x14ac:dyDescent="0.2">
      <c r="A61" s="8" t="s">
        <v>6</v>
      </c>
      <c r="B61" s="13"/>
      <c r="C61" s="13"/>
      <c r="D61" s="13"/>
      <c r="E61" s="13"/>
      <c r="F61" s="13"/>
    </row>
    <row r="62" spans="1:6" x14ac:dyDescent="0.2">
      <c r="A62" t="s">
        <v>1</v>
      </c>
      <c r="B62" s="13" t="e">
        <f>SUM(#REF!)</f>
        <v>#REF!</v>
      </c>
      <c r="C62" s="13"/>
      <c r="D62" s="13">
        <v>593982352.30999994</v>
      </c>
      <c r="E62" s="13"/>
      <c r="F62" s="13">
        <v>4239466798.0799999</v>
      </c>
    </row>
    <row r="63" spans="1:6" x14ac:dyDescent="0.2">
      <c r="A63" t="s">
        <v>2</v>
      </c>
      <c r="B63" s="13" t="e">
        <f>SUM(#REF!)</f>
        <v>#REF!</v>
      </c>
      <c r="C63" s="13"/>
      <c r="D63" s="13">
        <v>541292768.73000002</v>
      </c>
      <c r="E63" s="13"/>
      <c r="F63" s="13">
        <v>3847464507.2199998</v>
      </c>
    </row>
    <row r="64" spans="1:6" x14ac:dyDescent="0.2">
      <c r="A64" t="s">
        <v>0</v>
      </c>
      <c r="B64" s="13" t="e">
        <f>SUM(#REF!)</f>
        <v>#REF!</v>
      </c>
      <c r="C64" s="13"/>
      <c r="D64" s="13">
        <v>2450279.23</v>
      </c>
      <c r="E64" s="13"/>
      <c r="F64" s="13">
        <v>9919426.1600000001</v>
      </c>
    </row>
    <row r="65" spans="1:6" x14ac:dyDescent="0.2">
      <c r="A65" t="s">
        <v>30</v>
      </c>
      <c r="B65" s="13" t="e">
        <f>SUM(#REF!)</f>
        <v>#REF!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 t="e">
        <f>SUM(#REF!)</f>
        <v>#REF!</v>
      </c>
      <c r="C66" s="13"/>
      <c r="D66" s="13">
        <v>50239304.349999994</v>
      </c>
      <c r="E66" s="13"/>
      <c r="F66" s="13">
        <v>382292596.30000007</v>
      </c>
    </row>
    <row r="67" spans="1:6" x14ac:dyDescent="0.2">
      <c r="A67" t="s">
        <v>25</v>
      </c>
      <c r="B67" s="13" t="e">
        <f>B66*0.55</f>
        <v>#REF!</v>
      </c>
      <c r="C67" s="13"/>
      <c r="D67" s="13">
        <f>D66*0.55</f>
        <v>27631617.392499998</v>
      </c>
      <c r="E67" s="13"/>
      <c r="F67" s="13">
        <f>F66*0.55</f>
        <v>210260927.96500006</v>
      </c>
    </row>
    <row r="68" spans="1:6" x14ac:dyDescent="0.2">
      <c r="A68" t="s">
        <v>32</v>
      </c>
      <c r="B68" s="13" t="e">
        <f>B66*0.45</f>
        <v>#REF!</v>
      </c>
      <c r="C68" s="13"/>
      <c r="D68" s="13">
        <f>D66*0.45</f>
        <v>22607686.9575</v>
      </c>
      <c r="E68" s="13"/>
      <c r="F68" s="13">
        <f>F66*0.45</f>
        <v>172031668.33500004</v>
      </c>
    </row>
    <row r="69" spans="1:6" x14ac:dyDescent="0.2">
      <c r="A69" t="s">
        <v>5</v>
      </c>
      <c r="B69" s="18">
        <f>B58+B48+B36+B25+B15</f>
        <v>9907</v>
      </c>
    </row>
    <row r="72" spans="1:6" ht="76.5" customHeight="1" x14ac:dyDescent="0.2">
      <c r="A72" s="98" t="s">
        <v>51</v>
      </c>
      <c r="B72" s="98"/>
      <c r="C72" s="98"/>
      <c r="D72" s="98"/>
      <c r="E72" s="98"/>
      <c r="F72" s="98"/>
    </row>
    <row r="73" spans="1:6" x14ac:dyDescent="0.2">
      <c r="A73" s="29"/>
    </row>
    <row r="74" spans="1:6" x14ac:dyDescent="0.2">
      <c r="A74" s="29"/>
    </row>
    <row r="75" spans="1:6" x14ac:dyDescent="0.2">
      <c r="A75" s="29"/>
    </row>
    <row r="76" spans="1:6" x14ac:dyDescent="0.2">
      <c r="A76" s="29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4.42578125" style="1" bestFit="1" customWidth="1"/>
  </cols>
  <sheetData>
    <row r="1" spans="1:7" ht="60.75" customHeight="1" x14ac:dyDescent="0.2">
      <c r="A1" s="93"/>
      <c r="B1" s="93"/>
      <c r="C1" s="93"/>
      <c r="D1" s="93"/>
      <c r="E1" s="93"/>
      <c r="F1" s="93"/>
    </row>
    <row r="2" spans="1:7" ht="26.25" customHeight="1" x14ac:dyDescent="0.25">
      <c r="A2" s="94" t="s">
        <v>22</v>
      </c>
      <c r="B2" s="95"/>
      <c r="C2" s="95"/>
      <c r="D2" s="95"/>
      <c r="E2" s="95"/>
      <c r="F2" s="95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15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35168565.269999996</v>
      </c>
      <c r="D8" s="13">
        <v>72308788.079999983</v>
      </c>
      <c r="F8" s="13">
        <v>72308788.079999983</v>
      </c>
      <c r="G8" s="22"/>
    </row>
    <row r="9" spans="1:7" x14ac:dyDescent="0.2">
      <c r="A9" t="s">
        <v>2</v>
      </c>
      <c r="B9" s="13">
        <v>31572270.079999998</v>
      </c>
      <c r="D9" s="13">
        <v>64881184.310000002</v>
      </c>
      <c r="F9" s="13">
        <v>64881184.310000002</v>
      </c>
      <c r="G9" s="22"/>
    </row>
    <row r="10" spans="1:7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7" x14ac:dyDescent="0.2">
      <c r="A11" t="s">
        <v>31</v>
      </c>
      <c r="B11" s="13">
        <f>+B8-B9-B10</f>
        <v>3596295.1899999976</v>
      </c>
      <c r="D11" s="13">
        <f>+D8-D9-D10</f>
        <v>7427603.7699999809</v>
      </c>
      <c r="F11" s="13">
        <f>+F8-F9-F10</f>
        <v>7427603.7699999809</v>
      </c>
      <c r="G11" s="22"/>
    </row>
    <row r="12" spans="1:7" x14ac:dyDescent="0.2">
      <c r="A12" t="s">
        <v>25</v>
      </c>
      <c r="B12" s="13">
        <v>1977962.3544999987</v>
      </c>
      <c r="D12" s="13">
        <v>4085182.0734999897</v>
      </c>
      <c r="F12" s="13">
        <v>4085182.0734999897</v>
      </c>
      <c r="G12" s="22"/>
    </row>
    <row r="13" spans="1:7" x14ac:dyDescent="0.2">
      <c r="A13" t="s">
        <v>32</v>
      </c>
      <c r="B13" s="13">
        <v>1618332.8354999989</v>
      </c>
      <c r="D13" s="13">
        <v>3342421.6964999917</v>
      </c>
      <c r="F13" s="13">
        <v>3342421.6964999917</v>
      </c>
      <c r="G13" s="22"/>
    </row>
    <row r="14" spans="1:7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76"/>
  <sheetViews>
    <sheetView zoomScaleNormal="100" workbookViewId="0">
      <selection activeCell="A5" sqref="A5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73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37787487.030000001</v>
      </c>
      <c r="C8" s="13"/>
      <c r="D8" s="13">
        <v>57140183.270000011</v>
      </c>
      <c r="E8" s="13"/>
      <c r="F8" s="13">
        <v>789539617.09000003</v>
      </c>
    </row>
    <row r="9" spans="1:6" x14ac:dyDescent="0.2">
      <c r="A9" t="s">
        <v>2</v>
      </c>
      <c r="B9" s="13">
        <v>34426195.339999996</v>
      </c>
      <c r="C9" s="13"/>
      <c r="D9" s="13">
        <v>51968981.770000003</v>
      </c>
      <c r="E9" s="13"/>
      <c r="F9" s="13">
        <v>714127639.49000001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3361291.69</v>
      </c>
      <c r="C12" s="13"/>
      <c r="D12" s="13">
        <v>5171201.5</v>
      </c>
      <c r="E12" s="13"/>
      <c r="F12" s="13">
        <v>75604719.629999995</v>
      </c>
    </row>
    <row r="13" spans="1:6" x14ac:dyDescent="0.2">
      <c r="A13" t="s">
        <v>25</v>
      </c>
      <c r="B13" s="13">
        <v>1848710.4295000003</v>
      </c>
      <c r="C13" s="13"/>
      <c r="D13" s="13">
        <v>2844160.8250000002</v>
      </c>
      <c r="E13" s="13"/>
      <c r="F13" s="13">
        <v>41582595.796499997</v>
      </c>
    </row>
    <row r="14" spans="1:6" x14ac:dyDescent="0.2">
      <c r="A14" t="s">
        <v>32</v>
      </c>
      <c r="B14" s="13">
        <v>1512581.2605000003</v>
      </c>
      <c r="C14" s="13"/>
      <c r="D14" s="13">
        <v>2327040.6750000003</v>
      </c>
      <c r="E14" s="13"/>
      <c r="F14" s="13">
        <v>34022123.833499998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64980237.980000004</v>
      </c>
      <c r="C19" s="13"/>
      <c r="D19" s="13">
        <v>105275775.01000001</v>
      </c>
      <c r="E19" s="13"/>
      <c r="F19" s="13">
        <v>1364978562.6099999</v>
      </c>
    </row>
    <row r="20" spans="1:6" x14ac:dyDescent="0.2">
      <c r="A20" t="s">
        <v>2</v>
      </c>
      <c r="B20" s="13">
        <v>59269117.140000001</v>
      </c>
      <c r="C20" s="13"/>
      <c r="D20" s="13">
        <v>95992111.779999986</v>
      </c>
      <c r="E20" s="13"/>
      <c r="F20" s="13">
        <v>1242558240.6600001</v>
      </c>
    </row>
    <row r="21" spans="1:6" x14ac:dyDescent="0.2">
      <c r="A21" t="s">
        <v>0</v>
      </c>
      <c r="B21" s="13">
        <v>353069.23</v>
      </c>
      <c r="C21" s="13"/>
      <c r="D21" s="13">
        <v>827279.69</v>
      </c>
      <c r="E21" s="13"/>
      <c r="F21" s="13">
        <v>3398268.58</v>
      </c>
    </row>
    <row r="22" spans="1:6" x14ac:dyDescent="0.2">
      <c r="A22" t="s">
        <v>31</v>
      </c>
      <c r="B22" s="13">
        <v>5358051.6100000003</v>
      </c>
      <c r="C22" s="13"/>
      <c r="D22" s="13">
        <v>8456383.5399999991</v>
      </c>
      <c r="E22" s="13"/>
      <c r="F22" s="13">
        <v>119022053.37</v>
      </c>
    </row>
    <row r="23" spans="1:6" x14ac:dyDescent="0.2">
      <c r="A23" t="s">
        <v>25</v>
      </c>
      <c r="B23" s="13">
        <v>2946928.3854999999</v>
      </c>
      <c r="C23" s="13"/>
      <c r="D23" s="13">
        <v>4651010.9469999997</v>
      </c>
      <c r="E23" s="13"/>
      <c r="F23" s="13">
        <v>65462129.353500009</v>
      </c>
    </row>
    <row r="24" spans="1:6" x14ac:dyDescent="0.2">
      <c r="A24" t="s">
        <v>32</v>
      </c>
      <c r="B24" s="13">
        <v>2411123.2245</v>
      </c>
      <c r="C24" s="13"/>
      <c r="D24" s="13">
        <v>3805372.5929999999</v>
      </c>
      <c r="E24" s="13"/>
      <c r="F24" s="13">
        <v>53559924.016500004</v>
      </c>
    </row>
    <row r="25" spans="1:6" x14ac:dyDescent="0.2">
      <c r="A25" t="s">
        <v>5</v>
      </c>
      <c r="B25" s="28">
        <v>2143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65711066.969999999</v>
      </c>
      <c r="C29" s="13"/>
      <c r="D29" s="13">
        <v>103707654.26000001</v>
      </c>
      <c r="E29" s="13"/>
      <c r="F29" s="13">
        <v>1226256408.6600001</v>
      </c>
    </row>
    <row r="30" spans="1:6" x14ac:dyDescent="0.2">
      <c r="A30" t="s">
        <v>2</v>
      </c>
      <c r="B30" s="13">
        <v>59638371.129999995</v>
      </c>
      <c r="C30" s="13"/>
      <c r="D30" s="13">
        <v>94058801.25999999</v>
      </c>
      <c r="E30" s="13"/>
      <c r="F30" s="13">
        <v>1110048014.8099999</v>
      </c>
    </row>
    <row r="31" spans="1:6" x14ac:dyDescent="0.2">
      <c r="A31" t="s">
        <v>0</v>
      </c>
      <c r="B31" s="13">
        <v>429595.19</v>
      </c>
      <c r="C31" s="13"/>
      <c r="D31" s="13">
        <v>697969.43</v>
      </c>
      <c r="E31" s="13"/>
      <c r="F31" s="13">
        <v>5042206.0599999996</v>
      </c>
    </row>
    <row r="32" spans="1:6" x14ac:dyDescent="0.2">
      <c r="A32" t="s">
        <v>30</v>
      </c>
      <c r="B32" s="3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>
        <v>5643100.6499999985</v>
      </c>
      <c r="C33" s="13"/>
      <c r="D33" s="13">
        <v>8950883.5700000003</v>
      </c>
      <c r="E33" s="13"/>
      <c r="F33" s="13">
        <v>111176767.35999998</v>
      </c>
    </row>
    <row r="34" spans="1:6" x14ac:dyDescent="0.2">
      <c r="A34" t="s">
        <v>25</v>
      </c>
      <c r="B34" s="13">
        <v>3103705.3574999995</v>
      </c>
      <c r="C34" s="13"/>
      <c r="D34" s="13">
        <v>4922985.9635000005</v>
      </c>
      <c r="E34" s="13"/>
      <c r="F34" s="13">
        <v>61147222.047999993</v>
      </c>
    </row>
    <row r="35" spans="1:6" x14ac:dyDescent="0.2">
      <c r="A35" t="s">
        <v>32</v>
      </c>
      <c r="B35" s="13">
        <v>2539395.2924999995</v>
      </c>
      <c r="C35" s="13"/>
      <c r="D35" s="13">
        <v>4027897.6065000002</v>
      </c>
      <c r="E35" s="13"/>
      <c r="F35" s="13">
        <v>50029545.311999992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8" t="s">
        <v>51</v>
      </c>
      <c r="B39" s="98"/>
      <c r="C39" s="98"/>
      <c r="D39" s="98"/>
      <c r="E39" s="98"/>
      <c r="F39" s="98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33368355.190000005</v>
      </c>
      <c r="C42" s="13"/>
      <c r="D42" s="13">
        <v>51853530.440000005</v>
      </c>
      <c r="E42" s="13"/>
      <c r="F42" s="13">
        <v>582687000.38999999</v>
      </c>
    </row>
    <row r="43" spans="1:6" x14ac:dyDescent="0.2">
      <c r="A43" t="s">
        <v>2</v>
      </c>
      <c r="B43" s="13">
        <v>30218454.960000001</v>
      </c>
      <c r="C43" s="13"/>
      <c r="D43" s="13">
        <v>47029213.319999993</v>
      </c>
      <c r="E43" s="13"/>
      <c r="F43" s="13">
        <v>528486951.66000003</v>
      </c>
    </row>
    <row r="44" spans="1:6" x14ac:dyDescent="0.2">
      <c r="A44" t="s">
        <v>0</v>
      </c>
      <c r="B44" s="13">
        <v>33517</v>
      </c>
      <c r="C44" s="13"/>
      <c r="D44" s="13">
        <v>42471.5</v>
      </c>
      <c r="E44" s="13"/>
      <c r="F44" s="13">
        <v>589982.91</v>
      </c>
    </row>
    <row r="45" spans="1:6" x14ac:dyDescent="0.2">
      <c r="A45" t="s">
        <v>31</v>
      </c>
      <c r="B45" s="13">
        <v>3116383.23</v>
      </c>
      <c r="C45" s="13"/>
      <c r="D45" s="13">
        <v>4781845.62</v>
      </c>
      <c r="E45" s="13"/>
      <c r="F45" s="13">
        <v>53610065.82</v>
      </c>
    </row>
    <row r="46" spans="1:6" x14ac:dyDescent="0.2">
      <c r="A46" t="s">
        <v>25</v>
      </c>
      <c r="B46" s="13">
        <v>1714010.7764999999</v>
      </c>
      <c r="C46" s="13"/>
      <c r="D46" s="13">
        <v>2630015.0910000005</v>
      </c>
      <c r="E46" s="13"/>
      <c r="F46" s="13">
        <v>29485536.201000001</v>
      </c>
    </row>
    <row r="47" spans="1:6" x14ac:dyDescent="0.2">
      <c r="A47" t="s">
        <v>32</v>
      </c>
      <c r="B47" s="13">
        <v>1402372.4534999998</v>
      </c>
      <c r="C47" s="13"/>
      <c r="D47" s="13">
        <v>2151830.5290000001</v>
      </c>
      <c r="E47" s="13"/>
      <c r="F47" s="13">
        <v>24124529.618999999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25" t="s">
        <v>74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2930008.5</v>
      </c>
      <c r="C52" s="13"/>
      <c r="D52" s="13">
        <v>2930008.5</v>
      </c>
      <c r="E52" s="13"/>
      <c r="F52" s="13">
        <v>2930008.5</v>
      </c>
    </row>
    <row r="53" spans="1:6" x14ac:dyDescent="0.2">
      <c r="A53" t="s">
        <v>2</v>
      </c>
      <c r="B53" s="13">
        <v>2659792.37</v>
      </c>
      <c r="C53" s="13"/>
      <c r="D53" s="13">
        <v>2659792.37</v>
      </c>
      <c r="E53" s="13"/>
      <c r="F53" s="13">
        <v>2659792.37</v>
      </c>
    </row>
    <row r="54" spans="1:6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6" x14ac:dyDescent="0.2">
      <c r="A55" t="s">
        <v>31</v>
      </c>
      <c r="B55" s="13">
        <v>270216.13</v>
      </c>
      <c r="C55" s="13"/>
      <c r="D55" s="13">
        <v>270216.13</v>
      </c>
      <c r="E55" s="13"/>
      <c r="F55" s="13">
        <v>270216.13</v>
      </c>
    </row>
    <row r="56" spans="1:6" x14ac:dyDescent="0.2">
      <c r="A56" t="s">
        <v>25</v>
      </c>
      <c r="B56" s="13">
        <v>148618.87150000015</v>
      </c>
      <c r="C56" s="13"/>
      <c r="D56" s="13">
        <v>148618.87150000001</v>
      </c>
      <c r="E56" s="13"/>
      <c r="F56" s="13">
        <v>148618.87150000001</v>
      </c>
    </row>
    <row r="57" spans="1:6" x14ac:dyDescent="0.2">
      <c r="A57" t="s">
        <v>32</v>
      </c>
      <c r="B57" s="13">
        <v>121597.25850000011</v>
      </c>
      <c r="C57" s="13"/>
      <c r="D57" s="13">
        <v>121597.25850000001</v>
      </c>
      <c r="E57" s="13"/>
      <c r="F57" s="13">
        <v>121597.25850000001</v>
      </c>
    </row>
    <row r="58" spans="1:6" x14ac:dyDescent="0.2">
      <c r="A58" t="s">
        <v>5</v>
      </c>
      <c r="B58" s="28">
        <v>1738</v>
      </c>
      <c r="C58" s="13"/>
      <c r="D58" s="13"/>
      <c r="E58" s="13"/>
      <c r="F58" s="13"/>
    </row>
    <row r="59" spans="1:6" x14ac:dyDescent="0.2">
      <c r="B59" s="13"/>
      <c r="C59" s="13"/>
      <c r="D59" s="13"/>
      <c r="E59" s="13"/>
      <c r="F59" s="13"/>
    </row>
    <row r="60" spans="1:6" x14ac:dyDescent="0.2">
      <c r="B60" s="13"/>
      <c r="C60" s="13"/>
      <c r="D60" s="13"/>
      <c r="E60" s="13"/>
      <c r="F60" s="13"/>
    </row>
    <row r="61" spans="1:6" x14ac:dyDescent="0.2">
      <c r="A61" s="8" t="s">
        <v>6</v>
      </c>
      <c r="B61" s="13"/>
      <c r="C61" s="13"/>
      <c r="D61" s="13"/>
      <c r="E61" s="13"/>
      <c r="F61" s="13"/>
    </row>
    <row r="62" spans="1:6" x14ac:dyDescent="0.2">
      <c r="A62" t="s">
        <v>1</v>
      </c>
      <c r="B62" s="13">
        <v>204777155.67000002</v>
      </c>
      <c r="C62" s="13"/>
      <c r="D62" s="13">
        <v>320907151.48000002</v>
      </c>
      <c r="E62" s="13"/>
      <c r="F62" s="13">
        <v>3966391597.25</v>
      </c>
    </row>
    <row r="63" spans="1:6" x14ac:dyDescent="0.2">
      <c r="A63" t="s">
        <v>2</v>
      </c>
      <c r="B63" s="13">
        <v>186211930.94</v>
      </c>
      <c r="C63" s="13"/>
      <c r="D63" s="13">
        <v>291708900.5</v>
      </c>
      <c r="E63" s="13"/>
      <c r="F63" s="13">
        <v>3597880638.9899998</v>
      </c>
    </row>
    <row r="64" spans="1:6" x14ac:dyDescent="0.2">
      <c r="A64" t="s">
        <v>0</v>
      </c>
      <c r="B64" s="13">
        <v>816181.42</v>
      </c>
      <c r="C64" s="13"/>
      <c r="D64" s="13">
        <v>1567720.62</v>
      </c>
      <c r="E64" s="13"/>
      <c r="F64" s="13">
        <v>9036867.5500000007</v>
      </c>
    </row>
    <row r="65" spans="1:6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>
        <v>17749043.309999999</v>
      </c>
      <c r="C66" s="13"/>
      <c r="D66" s="13">
        <v>27630530.359999996</v>
      </c>
      <c r="E66" s="13"/>
      <c r="F66" s="13">
        <v>359683822.31000006</v>
      </c>
    </row>
    <row r="67" spans="1:6" x14ac:dyDescent="0.2">
      <c r="A67" t="s">
        <v>25</v>
      </c>
      <c r="B67" s="13">
        <v>9761973.8204999994</v>
      </c>
      <c r="C67" s="13"/>
      <c r="D67" s="13">
        <v>15196791.697999999</v>
      </c>
      <c r="E67" s="13"/>
      <c r="F67" s="13">
        <v>197826102.27050006</v>
      </c>
    </row>
    <row r="68" spans="1:6" x14ac:dyDescent="0.2">
      <c r="A68" t="s">
        <v>32</v>
      </c>
      <c r="B68" s="13">
        <v>7987069.4894999992</v>
      </c>
      <c r="C68" s="13"/>
      <c r="D68" s="13">
        <v>12433738.661999999</v>
      </c>
      <c r="E68" s="13"/>
      <c r="F68" s="13">
        <v>161857720.03950003</v>
      </c>
    </row>
    <row r="69" spans="1:6" x14ac:dyDescent="0.2">
      <c r="A69" t="s">
        <v>5</v>
      </c>
      <c r="B69" s="18">
        <v>9734</v>
      </c>
    </row>
    <row r="72" spans="1:6" ht="76.5" customHeight="1" x14ac:dyDescent="0.2">
      <c r="A72" s="98" t="s">
        <v>51</v>
      </c>
      <c r="B72" s="98"/>
      <c r="C72" s="98"/>
      <c r="D72" s="98"/>
      <c r="E72" s="98"/>
      <c r="F72" s="98"/>
    </row>
    <row r="73" spans="1:6" x14ac:dyDescent="0.2">
      <c r="A73" s="29"/>
    </row>
    <row r="74" spans="1:6" x14ac:dyDescent="0.2">
      <c r="A74" s="29"/>
    </row>
    <row r="75" spans="1:6" x14ac:dyDescent="0.2">
      <c r="A75" s="29"/>
    </row>
    <row r="76" spans="1:6" x14ac:dyDescent="0.2">
      <c r="A76" s="29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pageSetup scale="90" orientation="portrait" r:id="rId1"/>
  <headerFooter alignWithMargins="0"/>
  <rowBreaks count="1" manualBreakCount="1">
    <brk id="40" max="5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66"/>
  <sheetViews>
    <sheetView workbookViewId="0">
      <selection activeCell="A8" sqref="A8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100"/>
      <c r="B1" s="100"/>
      <c r="C1" s="100"/>
      <c r="D1" s="100"/>
      <c r="E1" s="100"/>
      <c r="F1" s="100"/>
      <c r="G1" s="100"/>
      <c r="H1" s="100"/>
    </row>
    <row r="2" spans="1:8" ht="18" x14ac:dyDescent="0.25">
      <c r="A2" s="94" t="s">
        <v>22</v>
      </c>
      <c r="B2" s="95"/>
      <c r="C2" s="95"/>
      <c r="D2" s="95"/>
      <c r="E2" s="95"/>
      <c r="F2" s="95"/>
      <c r="G2" s="95"/>
      <c r="H2" s="95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67</v>
      </c>
      <c r="E4" s="10"/>
      <c r="F4" s="16" t="s">
        <v>72</v>
      </c>
      <c r="G4" s="10"/>
      <c r="H4" s="16" t="s">
        <v>28</v>
      </c>
    </row>
    <row r="5" spans="1:8" x14ac:dyDescent="0.2">
      <c r="A5" s="9"/>
      <c r="B5" s="11" t="s">
        <v>71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36867284.939999998</v>
      </c>
      <c r="C8" s="13"/>
      <c r="D8" s="13">
        <v>157091053.13000003</v>
      </c>
      <c r="E8" s="13"/>
      <c r="F8" s="13">
        <v>19352696.240000002</v>
      </c>
      <c r="G8" s="13"/>
      <c r="H8" s="13">
        <v>751752130.06000006</v>
      </c>
    </row>
    <row r="9" spans="1:8" x14ac:dyDescent="0.2">
      <c r="A9" t="s">
        <v>2</v>
      </c>
      <c r="B9" s="13">
        <v>33352013.539999999</v>
      </c>
      <c r="C9" s="13"/>
      <c r="D9" s="13">
        <v>142176891.88999999</v>
      </c>
      <c r="E9" s="13"/>
      <c r="F9" s="13">
        <v>17542786.43</v>
      </c>
      <c r="G9" s="13"/>
      <c r="H9" s="13">
        <v>679701444.14999998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f>B8-B9</f>
        <v>3515271.3999999985</v>
      </c>
      <c r="C12" s="13"/>
      <c r="D12" s="13">
        <v>14914161.240000002</v>
      </c>
      <c r="E12" s="13"/>
      <c r="F12" s="13">
        <v>1809909.81</v>
      </c>
      <c r="G12" s="13"/>
      <c r="H12" s="13">
        <v>72243427.939999998</v>
      </c>
    </row>
    <row r="13" spans="1:8" x14ac:dyDescent="0.2">
      <c r="A13" t="s">
        <v>25</v>
      </c>
      <c r="B13" s="13">
        <f>B12*0.55</f>
        <v>1933399.2699999993</v>
      </c>
      <c r="C13" s="13"/>
      <c r="D13" s="13">
        <f>D12*0.55</f>
        <v>8202788.6820000019</v>
      </c>
      <c r="E13" s="13"/>
      <c r="F13" s="13">
        <f>F12*0.55</f>
        <v>995450.3955000001</v>
      </c>
      <c r="G13" s="13"/>
      <c r="H13" s="13">
        <f>H12*0.55</f>
        <v>39733885.366999999</v>
      </c>
    </row>
    <row r="14" spans="1:8" x14ac:dyDescent="0.2">
      <c r="A14" t="s">
        <v>32</v>
      </c>
      <c r="B14" s="13">
        <f>B12*0.45</f>
        <v>1581872.1299999994</v>
      </c>
      <c r="C14" s="13"/>
      <c r="D14" s="13">
        <f>D12*0.45</f>
        <v>6711372.5580000011</v>
      </c>
      <c r="E14" s="13"/>
      <c r="F14" s="13">
        <f>F12*0.45</f>
        <v>814459.41450000007</v>
      </c>
      <c r="G14" s="13"/>
      <c r="H14" s="13">
        <f>H12*0.45</f>
        <v>32509542.572999999</v>
      </c>
    </row>
    <row r="15" spans="1:8" x14ac:dyDescent="0.2">
      <c r="A15" t="s">
        <v>5</v>
      </c>
      <c r="B15" s="28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70461112.480000004</v>
      </c>
      <c r="C19" s="13"/>
      <c r="D19" s="13">
        <v>269119740.82999998</v>
      </c>
      <c r="E19" s="13"/>
      <c r="F19" s="13">
        <v>40295537.030000001</v>
      </c>
      <c r="G19" s="13"/>
      <c r="H19" s="13">
        <v>1299998324.6299999</v>
      </c>
    </row>
    <row r="20" spans="1:8" x14ac:dyDescent="0.2">
      <c r="A20" t="s">
        <v>2</v>
      </c>
      <c r="B20" s="13">
        <v>64322749.719999999</v>
      </c>
      <c r="C20" s="13"/>
      <c r="D20" s="13">
        <v>244909975.45000002</v>
      </c>
      <c r="E20" s="13"/>
      <c r="F20" s="13">
        <v>36722994.640000001</v>
      </c>
      <c r="G20" s="13"/>
      <c r="H20" s="13">
        <v>1183289123.5200002</v>
      </c>
    </row>
    <row r="21" spans="1:8" x14ac:dyDescent="0.2">
      <c r="A21" t="s">
        <v>0</v>
      </c>
      <c r="B21" s="13">
        <v>554318.6</v>
      </c>
      <c r="C21" s="13"/>
      <c r="D21" s="13">
        <v>1452528.14</v>
      </c>
      <c r="E21" s="13"/>
      <c r="F21" s="13">
        <v>474210.46</v>
      </c>
      <c r="G21" s="13"/>
      <c r="H21" s="13">
        <v>3045199.35</v>
      </c>
    </row>
    <row r="22" spans="1:8" x14ac:dyDescent="0.2">
      <c r="A22" t="s">
        <v>31</v>
      </c>
      <c r="B22" s="13">
        <f>B19-B20-B21</f>
        <v>5584044.1600000057</v>
      </c>
      <c r="C22" s="13"/>
      <c r="D22" s="13">
        <v>22757237.24000001</v>
      </c>
      <c r="E22" s="13"/>
      <c r="F22" s="13">
        <v>3098331.93</v>
      </c>
      <c r="G22" s="13"/>
      <c r="H22" s="13">
        <v>113664001.76000001</v>
      </c>
    </row>
    <row r="23" spans="1:8" x14ac:dyDescent="0.2">
      <c r="A23" t="s">
        <v>25</v>
      </c>
      <c r="B23" s="13">
        <f>B22*0.55</f>
        <v>3071224.2880000034</v>
      </c>
      <c r="C23" s="13"/>
      <c r="D23" s="13">
        <f>D22*0.55</f>
        <v>12516480.482000006</v>
      </c>
      <c r="E23" s="13"/>
      <c r="F23" s="13">
        <f>F22*0.55</f>
        <v>1704082.5615000003</v>
      </c>
      <c r="G23" s="13"/>
      <c r="H23" s="13">
        <f>H22*0.55</f>
        <v>62515200.96800001</v>
      </c>
    </row>
    <row r="24" spans="1:8" x14ac:dyDescent="0.2">
      <c r="A24" t="s">
        <v>32</v>
      </c>
      <c r="B24" s="13">
        <f>B22*0.45</f>
        <v>2512819.8720000028</v>
      </c>
      <c r="C24" s="13"/>
      <c r="D24" s="13">
        <f>D22*0.45</f>
        <v>10240756.758000005</v>
      </c>
      <c r="E24" s="13"/>
      <c r="F24" s="13">
        <f>F22*0.45</f>
        <v>1394249.3685000001</v>
      </c>
      <c r="G24" s="13"/>
      <c r="H24" s="13">
        <f>H22*0.45</f>
        <v>51148800.792000003</v>
      </c>
    </row>
    <row r="25" spans="1:8" x14ac:dyDescent="0.2">
      <c r="A25" t="s">
        <v>5</v>
      </c>
      <c r="B25" s="28">
        <v>2143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75884476.859999999</v>
      </c>
      <c r="C29" s="13"/>
      <c r="D29" s="13">
        <v>294790544.52000004</v>
      </c>
      <c r="E29" s="13"/>
      <c r="F29" s="13">
        <v>37996587.289999999</v>
      </c>
      <c r="G29" s="13"/>
      <c r="H29" s="13">
        <v>1160545341.6900001</v>
      </c>
    </row>
    <row r="30" spans="1:8" x14ac:dyDescent="0.2">
      <c r="A30" t="s">
        <v>2</v>
      </c>
      <c r="B30" s="13">
        <v>68892176.159999996</v>
      </c>
      <c r="C30" s="13"/>
      <c r="D30" s="13">
        <v>267305496.94</v>
      </c>
      <c r="E30" s="13"/>
      <c r="F30" s="13">
        <v>34420430.129999995</v>
      </c>
      <c r="G30" s="13"/>
      <c r="H30" s="13">
        <v>1050409643.6799999</v>
      </c>
    </row>
    <row r="31" spans="1:8" x14ac:dyDescent="0.2">
      <c r="A31" t="s">
        <v>0</v>
      </c>
      <c r="B31" s="13">
        <v>789510.68</v>
      </c>
      <c r="C31" s="13"/>
      <c r="D31" s="13">
        <v>2477963.88</v>
      </c>
      <c r="E31" s="13"/>
      <c r="F31" s="13">
        <v>268374.24</v>
      </c>
      <c r="G31" s="13"/>
      <c r="H31" s="13">
        <v>4612610.87</v>
      </c>
    </row>
    <row r="32" spans="1:8" x14ac:dyDescent="0.2">
      <c r="A32" t="s">
        <v>30</v>
      </c>
      <c r="B32" s="13">
        <v>0</v>
      </c>
      <c r="C32" s="13"/>
      <c r="D32" s="13">
        <v>10579.57</v>
      </c>
      <c r="E32" s="13"/>
      <c r="F32" s="13">
        <v>0</v>
      </c>
      <c r="G32" s="13"/>
      <c r="H32" s="13">
        <v>10579.57</v>
      </c>
    </row>
    <row r="33" spans="1:8" x14ac:dyDescent="0.2">
      <c r="A33" t="s">
        <v>31</v>
      </c>
      <c r="B33" s="13">
        <f>B29-B30-B31</f>
        <v>6202790.0200000033</v>
      </c>
      <c r="C33" s="13"/>
      <c r="D33" s="13">
        <v>25017663.270000003</v>
      </c>
      <c r="E33" s="13"/>
      <c r="F33" s="13">
        <v>3307782.92</v>
      </c>
      <c r="G33" s="13"/>
      <c r="H33" s="13">
        <v>105533666.70999999</v>
      </c>
    </row>
    <row r="34" spans="1:8" x14ac:dyDescent="0.2">
      <c r="A34" t="s">
        <v>25</v>
      </c>
      <c r="B34" s="13">
        <f>B33*0.55</f>
        <v>3411534.5110000023</v>
      </c>
      <c r="C34" s="13"/>
      <c r="D34" s="13">
        <f>D33*0.55</f>
        <v>13759714.798500003</v>
      </c>
      <c r="E34" s="13"/>
      <c r="F34" s="13">
        <f>F33*0.55</f>
        <v>1819280.6060000001</v>
      </c>
      <c r="G34" s="13"/>
      <c r="H34" s="13">
        <f>H33*0.55</f>
        <v>58043516.690499999</v>
      </c>
    </row>
    <row r="35" spans="1:8" x14ac:dyDescent="0.2">
      <c r="A35" t="s">
        <v>32</v>
      </c>
      <c r="B35" s="13">
        <f>B33*0.45</f>
        <v>2791255.5090000015</v>
      </c>
      <c r="C35" s="13"/>
      <c r="D35" s="13">
        <f>D33*0.45</f>
        <v>11257948.471500002</v>
      </c>
      <c r="E35" s="13"/>
      <c r="F35" s="13">
        <f>F33*0.45</f>
        <v>1488502.314</v>
      </c>
      <c r="G35" s="13"/>
      <c r="H35" s="13">
        <f>H33*0.45</f>
        <v>47490150.019499995</v>
      </c>
    </row>
    <row r="36" spans="1:8" x14ac:dyDescent="0.2">
      <c r="A36" t="s">
        <v>5</v>
      </c>
      <c r="B36" s="26">
        <v>2744</v>
      </c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ht="75.95" customHeight="1" x14ac:dyDescent="0.2">
      <c r="A39" s="98" t="s">
        <v>51</v>
      </c>
      <c r="B39" s="98"/>
      <c r="C39" s="98"/>
      <c r="D39" s="98"/>
      <c r="E39" s="98"/>
      <c r="F39" s="98"/>
      <c r="G39" s="98"/>
      <c r="H39" s="98"/>
    </row>
    <row r="40" spans="1:8" x14ac:dyDescent="0.2">
      <c r="B40" s="13"/>
      <c r="C40" s="13"/>
      <c r="D40" s="13"/>
      <c r="E40" s="13"/>
      <c r="F40" s="13"/>
      <c r="G40" s="13"/>
      <c r="H40" s="13"/>
    </row>
    <row r="41" spans="1:8" x14ac:dyDescent="0.2">
      <c r="A41" s="25" t="s">
        <v>50</v>
      </c>
      <c r="B41" s="13"/>
      <c r="C41" s="13"/>
      <c r="D41" s="13"/>
      <c r="E41" s="13"/>
      <c r="F41" s="13"/>
      <c r="G41" s="13"/>
      <c r="H41" s="13"/>
    </row>
    <row r="42" spans="1:8" x14ac:dyDescent="0.2">
      <c r="A42" t="s">
        <v>1</v>
      </c>
      <c r="B42" s="13">
        <v>34207347.170000002</v>
      </c>
      <c r="C42" s="13"/>
      <c r="D42" s="13">
        <v>158509489.95000002</v>
      </c>
      <c r="E42" s="13"/>
      <c r="F42" s="13">
        <v>18485175.25</v>
      </c>
      <c r="G42" s="13"/>
      <c r="H42" s="13">
        <v>549318645.19999993</v>
      </c>
    </row>
    <row r="43" spans="1:8" x14ac:dyDescent="0.2">
      <c r="A43" t="s">
        <v>2</v>
      </c>
      <c r="B43" s="13">
        <v>30984529.350000001</v>
      </c>
      <c r="C43" s="13"/>
      <c r="D43" s="13">
        <v>143647762.39000002</v>
      </c>
      <c r="E43" s="13"/>
      <c r="F43" s="13">
        <v>16810758.359999999</v>
      </c>
      <c r="G43" s="13"/>
      <c r="H43" s="13">
        <v>498268496.70000005</v>
      </c>
    </row>
    <row r="44" spans="1:8" x14ac:dyDescent="0.2">
      <c r="A44" t="s">
        <v>0</v>
      </c>
      <c r="B44" s="13">
        <v>33833</v>
      </c>
      <c r="C44" s="13"/>
      <c r="D44" s="13">
        <v>387231.5</v>
      </c>
      <c r="E44" s="13"/>
      <c r="F44" s="13">
        <v>8954.5</v>
      </c>
      <c r="G44" s="13"/>
      <c r="H44" s="13">
        <v>556465.91</v>
      </c>
    </row>
    <row r="45" spans="1:8" x14ac:dyDescent="0.2">
      <c r="A45" t="s">
        <v>31</v>
      </c>
      <c r="B45" s="13">
        <f>B42-B43-B44</f>
        <v>3188984.8200000003</v>
      </c>
      <c r="C45" s="13"/>
      <c r="D45" s="13">
        <v>14474496.059999999</v>
      </c>
      <c r="E45" s="13"/>
      <c r="F45" s="13">
        <v>1665462.39</v>
      </c>
      <c r="G45" s="13"/>
      <c r="H45" s="13">
        <v>50493682.590000004</v>
      </c>
    </row>
    <row r="46" spans="1:8" x14ac:dyDescent="0.2">
      <c r="A46" t="s">
        <v>25</v>
      </c>
      <c r="B46" s="13">
        <f>B45*0.55</f>
        <v>1753941.6510000003</v>
      </c>
      <c r="C46" s="13"/>
      <c r="D46" s="13">
        <f>D45*0.55</f>
        <v>7960972.8329999996</v>
      </c>
      <c r="E46" s="13"/>
      <c r="F46" s="13">
        <f>F45*0.55</f>
        <v>916004.31449999998</v>
      </c>
      <c r="G46" s="13"/>
      <c r="H46" s="13">
        <f>H45*0.55</f>
        <v>27771525.424500003</v>
      </c>
    </row>
    <row r="47" spans="1:8" x14ac:dyDescent="0.2">
      <c r="A47" t="s">
        <v>32</v>
      </c>
      <c r="B47" s="13">
        <f>B45*0.45</f>
        <v>1435043.1690000002</v>
      </c>
      <c r="C47" s="13"/>
      <c r="D47" s="13">
        <f>D45*0.45</f>
        <v>6513523.227</v>
      </c>
      <c r="E47" s="13"/>
      <c r="F47" s="13">
        <f>F45*0.45</f>
        <v>749458.07549999992</v>
      </c>
      <c r="G47" s="13"/>
      <c r="H47" s="13">
        <f>H45*0.45</f>
        <v>22722157.165500004</v>
      </c>
    </row>
    <row r="48" spans="1:8" x14ac:dyDescent="0.2">
      <c r="A48" t="s">
        <v>5</v>
      </c>
      <c r="B48" s="28">
        <v>2000</v>
      </c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B50" s="13"/>
      <c r="C50" s="13"/>
      <c r="D50" s="13"/>
      <c r="E50" s="13"/>
      <c r="F50" s="13"/>
      <c r="G50" s="13"/>
      <c r="H50" s="13"/>
    </row>
    <row r="51" spans="1:8" x14ac:dyDescent="0.2">
      <c r="A51" s="8" t="s">
        <v>6</v>
      </c>
      <c r="B51" s="13"/>
      <c r="C51" s="13"/>
      <c r="D51" s="13"/>
      <c r="E51" s="13"/>
      <c r="F51" s="13"/>
      <c r="G51" s="13"/>
      <c r="H51" s="13"/>
    </row>
    <row r="52" spans="1:8" x14ac:dyDescent="0.2">
      <c r="A52" t="s">
        <v>1</v>
      </c>
      <c r="B52" s="13">
        <f>B42+B29+B19+B8</f>
        <v>217420221.44999999</v>
      </c>
      <c r="C52" s="13"/>
      <c r="D52" s="13">
        <v>879510828.42999995</v>
      </c>
      <c r="E52" s="13"/>
      <c r="F52" s="13">
        <v>116129995.81</v>
      </c>
      <c r="G52" s="13"/>
      <c r="H52" s="13">
        <v>3761614441.5799999</v>
      </c>
    </row>
    <row r="53" spans="1:8" x14ac:dyDescent="0.2">
      <c r="A53" t="s">
        <v>2</v>
      </c>
      <c r="B53" s="13">
        <f>B43+B30+B20+B9</f>
        <v>197551468.76999998</v>
      </c>
      <c r="C53" s="13"/>
      <c r="D53" s="13">
        <v>798040126.66999996</v>
      </c>
      <c r="E53" s="13"/>
      <c r="F53" s="13">
        <v>105496969.56</v>
      </c>
      <c r="G53" s="13"/>
      <c r="H53" s="13">
        <v>3411668708.0499997</v>
      </c>
    </row>
    <row r="54" spans="1:8" x14ac:dyDescent="0.2">
      <c r="A54" t="s">
        <v>0</v>
      </c>
      <c r="B54" s="13">
        <f>B44+B31+B21+B10</f>
        <v>1377662.28</v>
      </c>
      <c r="C54" s="13"/>
      <c r="D54" s="13">
        <v>4317723.5199999996</v>
      </c>
      <c r="E54" s="13"/>
      <c r="F54" s="13">
        <v>751539.19999999995</v>
      </c>
      <c r="G54" s="13"/>
      <c r="H54" s="13">
        <v>8220686.1299999999</v>
      </c>
    </row>
    <row r="55" spans="1:8" x14ac:dyDescent="0.2">
      <c r="A55" t="s">
        <v>30</v>
      </c>
      <c r="B55" s="13">
        <v>0</v>
      </c>
      <c r="C55" s="13"/>
      <c r="D55" s="13">
        <v>10579.57</v>
      </c>
      <c r="E55" s="13"/>
      <c r="F55" s="13">
        <v>0</v>
      </c>
      <c r="G55" s="13"/>
      <c r="H55" s="13">
        <v>209731.6</v>
      </c>
    </row>
    <row r="56" spans="1:8" x14ac:dyDescent="0.2">
      <c r="A56" t="s">
        <v>31</v>
      </c>
      <c r="B56" s="13">
        <f>B52-B53-B54</f>
        <v>18491090.400000006</v>
      </c>
      <c r="C56" s="13"/>
      <c r="D56" s="13">
        <v>77163557.810000032</v>
      </c>
      <c r="E56" s="13"/>
      <c r="F56" s="13">
        <v>9881487.0499999989</v>
      </c>
      <c r="G56" s="13"/>
      <c r="H56" s="13">
        <v>341934779.00000006</v>
      </c>
    </row>
    <row r="57" spans="1:8" x14ac:dyDescent="0.2">
      <c r="A57" t="s">
        <v>25</v>
      </c>
      <c r="B57" s="13">
        <f>B56*0.55</f>
        <v>10170099.720000004</v>
      </c>
      <c r="C57" s="13"/>
      <c r="D57" s="13">
        <f>D56*0.55</f>
        <v>42439956.795500018</v>
      </c>
      <c r="E57" s="13"/>
      <c r="F57" s="13">
        <f>F56*0.55</f>
        <v>5434817.8774999995</v>
      </c>
      <c r="G57" s="13"/>
      <c r="H57" s="13">
        <f>H56*0.55</f>
        <v>188064128.45000005</v>
      </c>
    </row>
    <row r="58" spans="1:8" x14ac:dyDescent="0.2">
      <c r="A58" t="s">
        <v>32</v>
      </c>
      <c r="B58" s="13">
        <f>B56*0.45</f>
        <v>8320990.6800000025</v>
      </c>
      <c r="C58" s="13"/>
      <c r="D58" s="13">
        <f>D56*0.45</f>
        <v>34723601.014500014</v>
      </c>
      <c r="E58" s="13"/>
      <c r="F58" s="13">
        <f>F56*0.45</f>
        <v>4446669.1724999994</v>
      </c>
      <c r="G58" s="13"/>
      <c r="H58" s="13">
        <f>H56*0.45</f>
        <v>153870650.55000004</v>
      </c>
    </row>
    <row r="59" spans="1:8" x14ac:dyDescent="0.2">
      <c r="A59" t="s">
        <v>5</v>
      </c>
      <c r="B59" s="26">
        <v>7996</v>
      </c>
    </row>
    <row r="60" spans="1:8" x14ac:dyDescent="0.2">
      <c r="B60" s="28"/>
    </row>
    <row r="62" spans="1:8" ht="76.5" customHeight="1" x14ac:dyDescent="0.2">
      <c r="A62" s="98" t="s">
        <v>51</v>
      </c>
      <c r="B62" s="98"/>
      <c r="C62" s="98"/>
      <c r="D62" s="98"/>
      <c r="E62" s="98"/>
      <c r="F62" s="98"/>
      <c r="G62" s="98"/>
      <c r="H62" s="98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H1"/>
    <mergeCell ref="A2:H2"/>
    <mergeCell ref="A39:H39"/>
    <mergeCell ref="A62:H62"/>
  </mergeCells>
  <phoneticPr fontId="8" type="noConversion"/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66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70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33960989.640000001</v>
      </c>
      <c r="C8" s="13"/>
      <c r="D8" s="13">
        <v>139576464.43000001</v>
      </c>
      <c r="E8" s="13"/>
      <c r="F8" s="13">
        <v>714884845.12000012</v>
      </c>
    </row>
    <row r="9" spans="1:6" x14ac:dyDescent="0.2">
      <c r="A9" t="s">
        <v>2</v>
      </c>
      <c r="B9" s="13">
        <v>30809077.290000003</v>
      </c>
      <c r="C9" s="13"/>
      <c r="D9" s="13">
        <v>126367664.78</v>
      </c>
      <c r="E9" s="13"/>
      <c r="F9" s="13">
        <v>646349430.61000001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3151912.35</v>
      </c>
      <c r="C12" s="13"/>
      <c r="D12" s="13">
        <v>13208799.650000002</v>
      </c>
      <c r="E12" s="13"/>
      <c r="F12" s="13">
        <v>68728156.540000007</v>
      </c>
    </row>
    <row r="13" spans="1:6" x14ac:dyDescent="0.2">
      <c r="A13" t="s">
        <v>25</v>
      </c>
      <c r="B13" s="13">
        <v>1733551.7924999988</v>
      </c>
      <c r="C13" s="13"/>
      <c r="D13" s="13">
        <v>7264839.807500002</v>
      </c>
      <c r="E13" s="13"/>
      <c r="F13" s="13">
        <v>37800486.09700001</v>
      </c>
    </row>
    <row r="14" spans="1:6" x14ac:dyDescent="0.2">
      <c r="A14" t="s">
        <v>32</v>
      </c>
      <c r="B14" s="13">
        <v>1418360.5574999989</v>
      </c>
      <c r="C14" s="13"/>
      <c r="D14" s="13">
        <v>5943959.8425000012</v>
      </c>
      <c r="E14" s="13"/>
      <c r="F14" s="13">
        <v>30927670.443000004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59392269.710000001</v>
      </c>
      <c r="C19" s="13"/>
      <c r="D19" s="13">
        <v>238954165.37999997</v>
      </c>
      <c r="E19" s="13"/>
      <c r="F19" s="13">
        <v>1229537212.1499999</v>
      </c>
    </row>
    <row r="20" spans="1:6" x14ac:dyDescent="0.2">
      <c r="A20" t="s">
        <v>2</v>
      </c>
      <c r="B20" s="13">
        <v>54147599.589999996</v>
      </c>
      <c r="C20" s="13"/>
      <c r="D20" s="13">
        <v>217310220.37</v>
      </c>
      <c r="E20" s="13"/>
      <c r="F20" s="13">
        <v>1118966373.8000002</v>
      </c>
    </row>
    <row r="21" spans="1:6" x14ac:dyDescent="0.2">
      <c r="A21" t="s">
        <v>0</v>
      </c>
      <c r="B21" s="13">
        <v>234669.5</v>
      </c>
      <c r="C21" s="13"/>
      <c r="D21" s="13">
        <v>1372420</v>
      </c>
      <c r="E21" s="13"/>
      <c r="F21" s="13">
        <v>2490880.75</v>
      </c>
    </row>
    <row r="22" spans="1:6" x14ac:dyDescent="0.2">
      <c r="A22" t="s">
        <v>31</v>
      </c>
      <c r="B22" s="13">
        <v>5010000.62</v>
      </c>
      <c r="C22" s="13"/>
      <c r="D22" s="13">
        <v>20271525.010000005</v>
      </c>
      <c r="E22" s="13"/>
      <c r="F22" s="13">
        <v>108079957.60000001</v>
      </c>
    </row>
    <row r="23" spans="1:6" x14ac:dyDescent="0.2">
      <c r="A23" t="s">
        <v>25</v>
      </c>
      <c r="B23" s="13">
        <v>2755500.3410000028</v>
      </c>
      <c r="C23" s="13"/>
      <c r="D23" s="13">
        <v>11149338.755500004</v>
      </c>
      <c r="E23" s="13"/>
      <c r="F23" s="13">
        <v>59443976.680000007</v>
      </c>
    </row>
    <row r="24" spans="1:6" x14ac:dyDescent="0.2">
      <c r="A24" t="s">
        <v>32</v>
      </c>
      <c r="B24" s="13">
        <v>2254500.2790000024</v>
      </c>
      <c r="C24" s="13"/>
      <c r="D24" s="13">
        <v>9122186.2545000035</v>
      </c>
      <c r="E24" s="13"/>
      <c r="F24" s="13">
        <v>48635980.920000002</v>
      </c>
    </row>
    <row r="25" spans="1:6" x14ac:dyDescent="0.2">
      <c r="A25" t="s">
        <v>5</v>
      </c>
      <c r="B25" s="28">
        <v>2143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67552283.939999998</v>
      </c>
      <c r="C29" s="13"/>
      <c r="D29" s="13">
        <v>256902654.94999999</v>
      </c>
      <c r="E29" s="13"/>
      <c r="F29" s="13">
        <v>1084660864.8299999</v>
      </c>
    </row>
    <row r="30" spans="1:6" x14ac:dyDescent="0.2">
      <c r="A30" t="s">
        <v>2</v>
      </c>
      <c r="B30" s="13">
        <v>61273375.530000001</v>
      </c>
      <c r="C30" s="13"/>
      <c r="D30" s="13">
        <v>232833750.91</v>
      </c>
      <c r="E30" s="13"/>
      <c r="F30" s="13">
        <v>981517467.51999998</v>
      </c>
    </row>
    <row r="31" spans="1:6" x14ac:dyDescent="0.2">
      <c r="A31" t="s">
        <v>0</v>
      </c>
      <c r="B31" s="13">
        <v>657174.44999999995</v>
      </c>
      <c r="C31" s="13"/>
      <c r="D31" s="13">
        <v>1956827.44</v>
      </c>
      <c r="E31" s="13"/>
      <c r="F31" s="13">
        <v>3823100.19</v>
      </c>
    </row>
    <row r="32" spans="1:6" x14ac:dyDescent="0.2">
      <c r="A32" t="s">
        <v>30</v>
      </c>
      <c r="B32" s="33">
        <v>0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5621733.9599999962</v>
      </c>
      <c r="C33" s="13"/>
      <c r="D33" s="13">
        <v>22122656.170000002</v>
      </c>
      <c r="E33" s="13"/>
      <c r="F33" s="13">
        <v>99330876.689999983</v>
      </c>
    </row>
    <row r="34" spans="1:6" x14ac:dyDescent="0.2">
      <c r="A34" t="s">
        <v>25</v>
      </c>
      <c r="B34" s="13">
        <v>3091953.677999998</v>
      </c>
      <c r="C34" s="13"/>
      <c r="D34" s="13">
        <v>12167460.893500002</v>
      </c>
      <c r="E34" s="13"/>
      <c r="F34" s="13">
        <v>54631982.179499991</v>
      </c>
    </row>
    <row r="35" spans="1:6" x14ac:dyDescent="0.2">
      <c r="A35" t="s">
        <v>32</v>
      </c>
      <c r="B35" s="13">
        <v>2529780.2819999983</v>
      </c>
      <c r="C35" s="13"/>
      <c r="D35" s="13">
        <v>9955195.2765000015</v>
      </c>
      <c r="E35" s="13"/>
      <c r="F35" s="13">
        <v>44698894.510499991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8" t="s">
        <v>51</v>
      </c>
      <c r="B39" s="98"/>
      <c r="C39" s="98"/>
      <c r="D39" s="98"/>
      <c r="E39" s="98"/>
      <c r="F39" s="98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36650049.43</v>
      </c>
      <c r="C42" s="13"/>
      <c r="D42" s="13">
        <v>142787318.03</v>
      </c>
      <c r="E42" s="13"/>
      <c r="F42" s="13">
        <v>515111298.02999985</v>
      </c>
    </row>
    <row r="43" spans="1:6" x14ac:dyDescent="0.2">
      <c r="A43" t="s">
        <v>2</v>
      </c>
      <c r="B43" s="13">
        <v>33252624.220000003</v>
      </c>
      <c r="C43" s="13"/>
      <c r="D43" s="13">
        <v>129473991.40000001</v>
      </c>
      <c r="E43" s="13"/>
      <c r="F43" s="13">
        <v>467283967.35000002</v>
      </c>
    </row>
    <row r="44" spans="1:6" x14ac:dyDescent="0.2">
      <c r="A44" t="s">
        <v>0</v>
      </c>
      <c r="B44" s="13">
        <v>53006.75</v>
      </c>
      <c r="C44" s="13"/>
      <c r="D44" s="13">
        <v>362353</v>
      </c>
      <c r="E44" s="13"/>
      <c r="F44" s="13">
        <v>522632.91</v>
      </c>
    </row>
    <row r="45" spans="1:6" x14ac:dyDescent="0.2">
      <c r="A45" t="s">
        <v>31</v>
      </c>
      <c r="B45" s="13">
        <v>3344418.46</v>
      </c>
      <c r="C45" s="13"/>
      <c r="D45" s="13">
        <v>12950973.629999999</v>
      </c>
      <c r="E45" s="13"/>
      <c r="F45" s="13">
        <v>47304697.770000011</v>
      </c>
    </row>
    <row r="46" spans="1:6" x14ac:dyDescent="0.2">
      <c r="A46" t="s">
        <v>25</v>
      </c>
      <c r="B46" s="13">
        <v>1839430.1529999985</v>
      </c>
      <c r="C46" s="13"/>
      <c r="D46" s="13">
        <v>7123035.4965000004</v>
      </c>
      <c r="E46" s="13"/>
      <c r="F46" s="13">
        <v>26017583.773500007</v>
      </c>
    </row>
    <row r="47" spans="1:6" x14ac:dyDescent="0.2">
      <c r="A47" t="s">
        <v>32</v>
      </c>
      <c r="B47" s="13">
        <v>1504988.3069999989</v>
      </c>
      <c r="C47" s="13"/>
      <c r="D47" s="13">
        <v>5827938.1334999995</v>
      </c>
      <c r="E47" s="13"/>
      <c r="F47" s="13">
        <v>21287113.996500004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197555592.72</v>
      </c>
      <c r="C52" s="13"/>
      <c r="D52" s="13">
        <v>778220602.78999996</v>
      </c>
      <c r="E52" s="13"/>
      <c r="F52" s="13">
        <v>3544194220.1300001</v>
      </c>
    </row>
    <row r="53" spans="1:6" x14ac:dyDescent="0.2">
      <c r="A53" t="s">
        <v>2</v>
      </c>
      <c r="B53" s="13">
        <v>179482676.63</v>
      </c>
      <c r="C53" s="13"/>
      <c r="D53" s="13">
        <v>705985627.45999992</v>
      </c>
      <c r="E53" s="13"/>
      <c r="F53" s="13">
        <v>3214117239.2799997</v>
      </c>
    </row>
    <row r="54" spans="1:6" x14ac:dyDescent="0.2">
      <c r="A54" t="s">
        <v>0</v>
      </c>
      <c r="B54" s="13">
        <v>944850.7</v>
      </c>
      <c r="C54" s="13"/>
      <c r="D54" s="13">
        <v>3691600.44</v>
      </c>
      <c r="E54" s="13"/>
      <c r="F54" s="13">
        <v>6843023.8499999996</v>
      </c>
    </row>
    <row r="55" spans="1:6" x14ac:dyDescent="0.2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17128065.390000004</v>
      </c>
      <c r="C56" s="13"/>
      <c r="D56" s="13">
        <v>68553954.460000023</v>
      </c>
      <c r="E56" s="13"/>
      <c r="F56" s="13">
        <v>323443688.60000002</v>
      </c>
    </row>
    <row r="57" spans="1:6" x14ac:dyDescent="0.2">
      <c r="A57" t="s">
        <v>25</v>
      </c>
      <c r="B57" s="13">
        <v>9420435.9645000026</v>
      </c>
      <c r="C57" s="13"/>
      <c r="D57" s="13">
        <v>37704674.953000017</v>
      </c>
      <c r="E57" s="13"/>
      <c r="F57" s="13">
        <v>177894028.73000002</v>
      </c>
    </row>
    <row r="58" spans="1:6" x14ac:dyDescent="0.2">
      <c r="A58" t="s">
        <v>32</v>
      </c>
      <c r="B58" s="13">
        <v>7707629.4255000018</v>
      </c>
      <c r="C58" s="13"/>
      <c r="D58" s="13">
        <v>30849279.50700001</v>
      </c>
      <c r="E58" s="13"/>
      <c r="F58" s="13">
        <v>145549659.87</v>
      </c>
    </row>
    <row r="59" spans="1:6" x14ac:dyDescent="0.2">
      <c r="A59" t="s">
        <v>5</v>
      </c>
      <c r="B59" s="18">
        <f>SUM(B48,B36,B25,B15)</f>
        <v>7996</v>
      </c>
    </row>
    <row r="62" spans="1:6" ht="76.5" customHeight="1" x14ac:dyDescent="0.2">
      <c r="A62" s="98" t="s">
        <v>51</v>
      </c>
      <c r="B62" s="98"/>
      <c r="C62" s="98"/>
      <c r="D62" s="98"/>
      <c r="E62" s="98"/>
      <c r="F62" s="98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F1"/>
    <mergeCell ref="A2:F2"/>
    <mergeCell ref="A39:F39"/>
    <mergeCell ref="A62:F62"/>
  </mergeCells>
  <phoneticPr fontId="8" type="noConversion"/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8"/>
  <sheetViews>
    <sheetView workbookViewId="0">
      <selection activeCell="A21" sqref="A21"/>
    </sheetView>
  </sheetViews>
  <sheetFormatPr defaultRowHeight="12.75" x14ac:dyDescent="0.2"/>
  <cols>
    <col min="1" max="1" width="15" customWidth="1"/>
    <col min="2" max="2" width="7.42578125" bestFit="1" customWidth="1"/>
    <col min="3" max="3" width="7.85546875" bestFit="1" customWidth="1"/>
    <col min="4" max="4" width="16.28515625" bestFit="1" customWidth="1"/>
    <col min="5" max="5" width="22.7109375" bestFit="1" customWidth="1"/>
  </cols>
  <sheetData>
    <row r="1" spans="1:5" x14ac:dyDescent="0.2">
      <c r="A1" s="1" t="s">
        <v>10</v>
      </c>
    </row>
    <row r="2" spans="1:5" x14ac:dyDescent="0.2">
      <c r="B2" s="10"/>
      <c r="C2" s="10"/>
      <c r="D2" s="10"/>
    </row>
    <row r="3" spans="1:5" x14ac:dyDescent="0.2">
      <c r="B3" s="10"/>
      <c r="C3" s="10"/>
      <c r="D3" s="10"/>
    </row>
    <row r="4" spans="1:5" x14ac:dyDescent="0.2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x14ac:dyDescent="0.2">
      <c r="A5" s="5"/>
      <c r="B5" s="6"/>
    </row>
    <row r="6" spans="1:5" x14ac:dyDescent="0.2">
      <c r="A6" s="7" t="s">
        <v>3</v>
      </c>
    </row>
    <row r="7" spans="1:5" x14ac:dyDescent="0.2">
      <c r="A7" s="7" t="s">
        <v>4</v>
      </c>
    </row>
    <row r="8" spans="1:5" x14ac:dyDescent="0.2">
      <c r="A8" s="1" t="s">
        <v>6</v>
      </c>
    </row>
  </sheetData>
  <phoneticPr fontId="8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38C6-F186-468E-AC56-29CB09A3DF29}">
  <dimension ref="A1"/>
  <sheetViews>
    <sheetView workbookViewId="0"/>
  </sheetViews>
  <sheetFormatPr defaultRowHeight="12.75" x14ac:dyDescent="0.2"/>
  <sheetData>
    <row r="1" spans="1:1" x14ac:dyDescent="0.2">
      <c r="A1" s="67" t="s">
        <v>119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0"/>
  <sheetViews>
    <sheetView workbookViewId="0">
      <selection activeCell="C3" sqref="C3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4" bestFit="1" customWidth="1"/>
    <col min="7" max="7" width="2.28515625" customWidth="1"/>
    <col min="8" max="8" width="15.5703125" bestFit="1" customWidth="1"/>
    <col min="9" max="9" width="15.42578125" style="1" bestFit="1" customWidth="1"/>
  </cols>
  <sheetData>
    <row r="1" spans="1:9" ht="60.75" customHeight="1" x14ac:dyDescent="0.2">
      <c r="A1" s="96"/>
      <c r="B1" s="96"/>
      <c r="C1" s="96"/>
      <c r="D1" s="96"/>
      <c r="E1" s="96"/>
      <c r="F1" s="96"/>
      <c r="G1" s="96"/>
      <c r="H1" s="96"/>
      <c r="I1"/>
    </row>
    <row r="2" spans="1:9" ht="26.25" customHeight="1" x14ac:dyDescent="0.25">
      <c r="A2" s="94" t="s">
        <v>22</v>
      </c>
      <c r="B2" s="94"/>
      <c r="C2" s="94"/>
      <c r="D2" s="94"/>
      <c r="E2" s="94"/>
      <c r="F2" s="94"/>
      <c r="G2" s="94"/>
      <c r="H2" s="94"/>
      <c r="I2"/>
    </row>
    <row r="3" spans="1:9" ht="26.25" customHeight="1" x14ac:dyDescent="0.2"/>
    <row r="4" spans="1:9" x14ac:dyDescent="0.2">
      <c r="B4" s="10"/>
      <c r="C4" s="10"/>
      <c r="D4" s="12" t="s">
        <v>14</v>
      </c>
      <c r="E4" s="10"/>
      <c r="F4" s="12" t="s">
        <v>17</v>
      </c>
      <c r="G4" s="10"/>
      <c r="H4" s="12" t="s">
        <v>13</v>
      </c>
    </row>
    <row r="5" spans="1:9" x14ac:dyDescent="0.2">
      <c r="A5" s="9"/>
      <c r="B5" s="9" t="s">
        <v>16</v>
      </c>
      <c r="C5" s="9"/>
      <c r="D5" s="11" t="s">
        <v>11</v>
      </c>
      <c r="F5" s="11" t="s">
        <v>11</v>
      </c>
      <c r="H5" s="11" t="s">
        <v>8</v>
      </c>
      <c r="I5" s="2"/>
    </row>
    <row r="7" spans="1:9" x14ac:dyDescent="0.2">
      <c r="A7" s="8" t="s">
        <v>3</v>
      </c>
      <c r="B7" s="8"/>
      <c r="C7" s="8"/>
    </row>
    <row r="8" spans="1:9" x14ac:dyDescent="0.2">
      <c r="A8" t="s">
        <v>1</v>
      </c>
      <c r="B8" s="13">
        <v>29926778.600000001</v>
      </c>
      <c r="D8" s="13">
        <v>86297632.479999989</v>
      </c>
      <c r="E8" s="13"/>
      <c r="F8" s="13">
        <v>15937934.199999999</v>
      </c>
      <c r="G8" s="13"/>
      <c r="H8" s="13">
        <v>102235566.67999999</v>
      </c>
      <c r="I8" s="22"/>
    </row>
    <row r="9" spans="1:9" x14ac:dyDescent="0.2">
      <c r="A9" t="s">
        <v>2</v>
      </c>
      <c r="B9" s="13">
        <v>27067375.16</v>
      </c>
      <c r="D9" s="13">
        <v>77465009.140000015</v>
      </c>
      <c r="E9" s="13"/>
      <c r="F9" s="13">
        <v>14483550.329999998</v>
      </c>
      <c r="G9" s="13"/>
      <c r="H9" s="13">
        <v>91948559.470000014</v>
      </c>
      <c r="I9" s="22"/>
    </row>
    <row r="10" spans="1:9" x14ac:dyDescent="0.2">
      <c r="A10" t="s">
        <v>0</v>
      </c>
      <c r="B10" s="13">
        <v>0</v>
      </c>
      <c r="D10" s="13">
        <v>0</v>
      </c>
      <c r="F10" s="13">
        <v>0</v>
      </c>
      <c r="H10" s="13">
        <v>0</v>
      </c>
      <c r="I10" s="22"/>
    </row>
    <row r="11" spans="1:9" x14ac:dyDescent="0.2">
      <c r="A11" t="s">
        <v>31</v>
      </c>
      <c r="B11" s="13">
        <f>+B8-B9-B10</f>
        <v>2859403.4400000013</v>
      </c>
      <c r="D11" s="13">
        <f>+D8-D9-D10</f>
        <v>8832623.3399999738</v>
      </c>
      <c r="F11" s="13">
        <f>+F8-F9-F10</f>
        <v>1454383.870000001</v>
      </c>
      <c r="H11" s="13">
        <f>+H8-H9-H10</f>
        <v>10287007.209999979</v>
      </c>
      <c r="I11" s="22"/>
    </row>
    <row r="12" spans="1:9" x14ac:dyDescent="0.2">
      <c r="A12" t="s">
        <v>25</v>
      </c>
      <c r="B12" s="13">
        <v>1572671.8920000009</v>
      </c>
      <c r="D12" s="13">
        <v>4857942.8369999863</v>
      </c>
      <c r="F12" s="13">
        <v>799911.12850000069</v>
      </c>
      <c r="H12" s="13">
        <v>5657853.9654999888</v>
      </c>
      <c r="I12" s="22"/>
    </row>
    <row r="13" spans="1:9" x14ac:dyDescent="0.2">
      <c r="A13" t="s">
        <v>32</v>
      </c>
      <c r="B13" s="13">
        <v>1286731.5480000007</v>
      </c>
      <c r="D13" s="13">
        <v>3974680.5029999884</v>
      </c>
      <c r="F13" s="13">
        <v>654472.74150000047</v>
      </c>
      <c r="H13" s="13">
        <v>4629153.2444999907</v>
      </c>
      <c r="I13" s="22"/>
    </row>
    <row r="14" spans="1:9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H1"/>
    <mergeCell ref="A2:H2"/>
  </mergeCells>
  <phoneticPr fontId="8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4.42578125" style="1" bestFit="1" customWidth="1"/>
  </cols>
  <sheetData>
    <row r="1" spans="1:8" ht="60.75" customHeight="1" x14ac:dyDescent="0.2">
      <c r="A1" s="93"/>
      <c r="B1" s="93"/>
      <c r="C1" s="93"/>
      <c r="D1" s="93"/>
      <c r="E1" s="93"/>
      <c r="F1" s="93"/>
    </row>
    <row r="2" spans="1:8" ht="26.25" customHeight="1" x14ac:dyDescent="0.25">
      <c r="A2" s="94" t="s">
        <v>22</v>
      </c>
      <c r="B2" s="95"/>
      <c r="C2" s="95"/>
      <c r="D2" s="95"/>
      <c r="E2" s="95"/>
      <c r="F2" s="95"/>
    </row>
    <row r="3" spans="1:8" ht="26.25" customHeight="1" x14ac:dyDescent="0.2"/>
    <row r="4" spans="1:8" x14ac:dyDescent="0.2">
      <c r="B4" s="10"/>
      <c r="C4" s="10"/>
      <c r="D4" s="12" t="s">
        <v>17</v>
      </c>
      <c r="E4" s="10"/>
      <c r="F4" s="12" t="s">
        <v>13</v>
      </c>
    </row>
    <row r="5" spans="1:8" x14ac:dyDescent="0.2">
      <c r="A5" s="9"/>
      <c r="B5" s="9" t="s">
        <v>18</v>
      </c>
      <c r="C5" s="9"/>
      <c r="D5" s="11" t="s">
        <v>11</v>
      </c>
      <c r="F5" s="11" t="s">
        <v>8</v>
      </c>
      <c r="G5" s="2"/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25198116.120000001</v>
      </c>
      <c r="D8" s="13">
        <v>41136050.32</v>
      </c>
      <c r="E8" s="13"/>
      <c r="F8" s="13">
        <v>127433682.79999998</v>
      </c>
      <c r="G8" s="22"/>
    </row>
    <row r="9" spans="1:8" x14ac:dyDescent="0.2">
      <c r="A9" t="s">
        <v>2</v>
      </c>
      <c r="B9" s="13">
        <v>22658585.300000001</v>
      </c>
      <c r="D9" s="13">
        <v>37142135.629999995</v>
      </c>
      <c r="E9" s="13"/>
      <c r="F9" s="13">
        <v>114607144.77000001</v>
      </c>
      <c r="G9" s="22"/>
    </row>
    <row r="10" spans="1:8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8" x14ac:dyDescent="0.2">
      <c r="A11" t="s">
        <v>31</v>
      </c>
      <c r="B11" s="13">
        <f>+B8-B9-B10</f>
        <v>2539530.8200000003</v>
      </c>
      <c r="D11" s="13">
        <f>+D8-D9-D10</f>
        <v>3993914.6900000051</v>
      </c>
      <c r="F11" s="13">
        <f>+F8-F9-F10</f>
        <v>12826538.029999971</v>
      </c>
      <c r="G11" s="22"/>
    </row>
    <row r="12" spans="1:8" x14ac:dyDescent="0.2">
      <c r="A12" t="s">
        <v>25</v>
      </c>
      <c r="B12" s="13">
        <v>1396741.9510000004</v>
      </c>
      <c r="D12" s="13">
        <v>2196653.0795000028</v>
      </c>
      <c r="F12" s="13">
        <v>7054595.9164999845</v>
      </c>
      <c r="G12" s="22"/>
      <c r="H12" s="13"/>
    </row>
    <row r="13" spans="1:8" x14ac:dyDescent="0.2">
      <c r="A13" t="s">
        <v>32</v>
      </c>
      <c r="B13" s="13">
        <v>1142788.8690000002</v>
      </c>
      <c r="D13" s="13">
        <v>1797261.6105000023</v>
      </c>
      <c r="F13" s="13">
        <v>5771942.1134999869</v>
      </c>
      <c r="G13" s="22"/>
      <c r="H13" s="13"/>
    </row>
    <row r="14" spans="1:8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5.42578125" style="1" bestFit="1" customWidth="1"/>
  </cols>
  <sheetData>
    <row r="1" spans="1:9" ht="60.75" customHeight="1" x14ac:dyDescent="0.2">
      <c r="A1" s="93"/>
      <c r="B1" s="93"/>
      <c r="C1" s="93"/>
      <c r="D1" s="93"/>
      <c r="E1" s="93"/>
      <c r="F1" s="93"/>
    </row>
    <row r="2" spans="1:9" ht="26.25" customHeight="1" x14ac:dyDescent="0.25">
      <c r="A2" s="94" t="s">
        <v>22</v>
      </c>
      <c r="B2" s="95"/>
      <c r="C2" s="95"/>
      <c r="D2" s="95"/>
      <c r="E2" s="95"/>
      <c r="F2" s="95"/>
    </row>
    <row r="3" spans="1:9" ht="26.25" customHeight="1" x14ac:dyDescent="0.2"/>
    <row r="4" spans="1:9" x14ac:dyDescent="0.2">
      <c r="B4" s="10"/>
      <c r="C4" s="10"/>
      <c r="D4" s="12" t="s">
        <v>17</v>
      </c>
      <c r="E4" s="10"/>
      <c r="F4" s="12" t="s">
        <v>13</v>
      </c>
    </row>
    <row r="5" spans="1:9" x14ac:dyDescent="0.2">
      <c r="A5" s="9"/>
      <c r="B5" s="9" t="s">
        <v>20</v>
      </c>
      <c r="C5" s="9"/>
      <c r="D5" s="11" t="s">
        <v>11</v>
      </c>
      <c r="F5" s="11" t="s">
        <v>8</v>
      </c>
      <c r="G5" s="2"/>
    </row>
    <row r="7" spans="1:9" x14ac:dyDescent="0.2">
      <c r="A7" s="8" t="s">
        <v>3</v>
      </c>
      <c r="B7" s="8"/>
      <c r="C7" s="8"/>
    </row>
    <row r="8" spans="1:9" x14ac:dyDescent="0.2">
      <c r="A8" t="s">
        <v>1</v>
      </c>
      <c r="B8" s="13">
        <v>26014930.300000001</v>
      </c>
      <c r="D8" s="13">
        <v>67150980.620000005</v>
      </c>
      <c r="E8" s="13"/>
      <c r="F8" s="13">
        <v>153448613.09999999</v>
      </c>
      <c r="G8" s="22"/>
    </row>
    <row r="9" spans="1:9" x14ac:dyDescent="0.2">
      <c r="A9" t="s">
        <v>2</v>
      </c>
      <c r="B9" s="13">
        <v>23558596.600000001</v>
      </c>
      <c r="D9" s="13">
        <v>60700732.229999997</v>
      </c>
      <c r="E9" s="13"/>
      <c r="F9" s="13">
        <v>138165741.37</v>
      </c>
      <c r="G9" s="22"/>
    </row>
    <row r="10" spans="1:9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9" x14ac:dyDescent="0.2">
      <c r="A11" t="s">
        <v>31</v>
      </c>
      <c r="B11" s="13">
        <f>+B8-B9-B10</f>
        <v>2456333.6999999993</v>
      </c>
      <c r="D11" s="13">
        <f>+D8-D9-D10</f>
        <v>6450248.390000008</v>
      </c>
      <c r="F11" s="13">
        <f>+F8-F9-F10</f>
        <v>15282871.729999989</v>
      </c>
      <c r="G11" s="22"/>
      <c r="I11" s="1"/>
    </row>
    <row r="12" spans="1:9" x14ac:dyDescent="0.2">
      <c r="A12" t="s">
        <v>25</v>
      </c>
      <c r="B12" s="13">
        <v>1350983.5349999997</v>
      </c>
      <c r="D12" s="13">
        <v>3547636.6145000048</v>
      </c>
      <c r="F12" s="13">
        <v>8405579.4514999948</v>
      </c>
      <c r="G12" s="22"/>
    </row>
    <row r="13" spans="1:9" x14ac:dyDescent="0.2">
      <c r="A13" t="s">
        <v>32</v>
      </c>
      <c r="B13" s="13">
        <v>1105350.1649999998</v>
      </c>
      <c r="D13" s="13">
        <v>2902611.7755000037</v>
      </c>
      <c r="F13" s="13">
        <v>6877292.2784999954</v>
      </c>
      <c r="G13" s="22"/>
    </row>
    <row r="14" spans="1:9" x14ac:dyDescent="0.2">
      <c r="A14" t="s">
        <v>5</v>
      </c>
      <c r="B14" s="18">
        <v>1099</v>
      </c>
    </row>
    <row r="17" spans="1:9" x14ac:dyDescent="0.2">
      <c r="A17" s="8" t="s">
        <v>4</v>
      </c>
      <c r="B17" s="8"/>
      <c r="C17" s="8"/>
    </row>
    <row r="18" spans="1:9" x14ac:dyDescent="0.2">
      <c r="A18" t="s">
        <v>1</v>
      </c>
      <c r="B18" s="13">
        <v>506425.9</v>
      </c>
      <c r="C18" s="13"/>
      <c r="D18" s="13">
        <v>506425.9</v>
      </c>
      <c r="E18" s="13"/>
      <c r="F18" s="13">
        <v>506425.9</v>
      </c>
    </row>
    <row r="19" spans="1:9" x14ac:dyDescent="0.2">
      <c r="A19" t="s">
        <v>2</v>
      </c>
      <c r="B19" s="13">
        <v>458808.54</v>
      </c>
      <c r="C19" s="13"/>
      <c r="D19" s="13">
        <v>458808.54</v>
      </c>
      <c r="E19" s="13"/>
      <c r="F19" s="13">
        <v>458808.54</v>
      </c>
    </row>
    <row r="20" spans="1:9" x14ac:dyDescent="0.2">
      <c r="A20" t="s">
        <v>0</v>
      </c>
      <c r="B20" s="13">
        <v>4.6500000000000004</v>
      </c>
      <c r="C20" s="13"/>
      <c r="D20" s="13">
        <v>4.6500000000000004</v>
      </c>
      <c r="E20" s="13"/>
      <c r="F20" s="13">
        <v>4.6500000000000004</v>
      </c>
    </row>
    <row r="21" spans="1:9" x14ac:dyDescent="0.2">
      <c r="A21" t="s">
        <v>31</v>
      </c>
      <c r="B21" s="13">
        <f>+B18-B19-B20</f>
        <v>47612.710000000043</v>
      </c>
      <c r="D21" s="13">
        <f>+D18-D19-D20</f>
        <v>47612.710000000043</v>
      </c>
      <c r="F21" s="13">
        <f>+F18-F19-F20</f>
        <v>47612.710000000043</v>
      </c>
      <c r="I21" s="1"/>
    </row>
    <row r="22" spans="1:9" x14ac:dyDescent="0.2">
      <c r="A22" t="s">
        <v>25</v>
      </c>
      <c r="B22" s="13">
        <v>26186.990500000025</v>
      </c>
      <c r="D22" s="13">
        <v>26186.990500000025</v>
      </c>
      <c r="F22" s="13">
        <v>26186.990500000025</v>
      </c>
      <c r="G22" s="22"/>
    </row>
    <row r="23" spans="1:9" x14ac:dyDescent="0.2">
      <c r="A23" t="s">
        <v>32</v>
      </c>
      <c r="B23" s="13">
        <v>21425.719500000021</v>
      </c>
      <c r="D23" s="13">
        <v>21425.719500000021</v>
      </c>
      <c r="F23" s="13">
        <v>21425.719500000021</v>
      </c>
    </row>
    <row r="24" spans="1:9" x14ac:dyDescent="0.2">
      <c r="A24" t="s">
        <v>5</v>
      </c>
      <c r="B24" s="18">
        <v>2076</v>
      </c>
      <c r="C24" s="13"/>
      <c r="D24" s="13"/>
      <c r="E24" s="13"/>
      <c r="F24" s="13"/>
    </row>
    <row r="27" spans="1:9" x14ac:dyDescent="0.2">
      <c r="A27" s="8" t="s">
        <v>6</v>
      </c>
      <c r="B27" s="8"/>
      <c r="C27" s="8"/>
    </row>
    <row r="28" spans="1:9" x14ac:dyDescent="0.2">
      <c r="A28" t="s">
        <v>1</v>
      </c>
      <c r="B28" s="13">
        <v>26521356.199999999</v>
      </c>
      <c r="D28" s="13">
        <v>67657406.520000011</v>
      </c>
      <c r="F28" s="13">
        <v>153955039</v>
      </c>
    </row>
    <row r="29" spans="1:9" x14ac:dyDescent="0.2">
      <c r="A29" t="s">
        <v>2</v>
      </c>
      <c r="B29" s="13">
        <v>24017405.140000001</v>
      </c>
      <c r="D29" s="13">
        <v>61159540.769999996</v>
      </c>
      <c r="F29" s="13">
        <v>138624549.91</v>
      </c>
    </row>
    <row r="30" spans="1:9" x14ac:dyDescent="0.2">
      <c r="A30" t="s">
        <v>0</v>
      </c>
      <c r="B30" s="13">
        <v>4.6500000000000004</v>
      </c>
      <c r="D30" s="13">
        <v>4.6500000000000004</v>
      </c>
      <c r="F30" s="13">
        <v>4.6500000000000004</v>
      </c>
    </row>
    <row r="31" spans="1:9" x14ac:dyDescent="0.2">
      <c r="A31" t="s">
        <v>31</v>
      </c>
      <c r="B31" s="13">
        <f>+B28-B29-B30</f>
        <v>2503946.4099999988</v>
      </c>
      <c r="D31" s="13">
        <f>+D28-D29-D30</f>
        <v>6497861.1000000145</v>
      </c>
      <c r="F31" s="13">
        <f>+F28-F29-F30</f>
        <v>15330484.440000003</v>
      </c>
      <c r="I31" s="1"/>
    </row>
    <row r="32" spans="1:9" x14ac:dyDescent="0.2">
      <c r="A32" t="s">
        <v>25</v>
      </c>
      <c r="B32" s="13">
        <v>1377170.5254999995</v>
      </c>
      <c r="D32" s="13">
        <v>3573823.6050000084</v>
      </c>
      <c r="F32" s="13">
        <v>8431766.4420000017</v>
      </c>
    </row>
    <row r="33" spans="1:6" x14ac:dyDescent="0.2">
      <c r="A33" t="s">
        <v>32</v>
      </c>
      <c r="B33" s="13">
        <v>1126775.8844999995</v>
      </c>
      <c r="D33" s="13">
        <v>2924037.4950000066</v>
      </c>
      <c r="F33" s="13">
        <v>6898717.9980000015</v>
      </c>
    </row>
    <row r="34" spans="1:6" x14ac:dyDescent="0.2">
      <c r="A34" t="s">
        <v>5</v>
      </c>
      <c r="B34" s="18">
        <v>3175</v>
      </c>
    </row>
    <row r="37" spans="1:6" x14ac:dyDescent="0.2">
      <c r="A37" s="19" t="s">
        <v>33</v>
      </c>
    </row>
    <row r="38" spans="1:6" x14ac:dyDescent="0.2">
      <c r="A38" s="24" t="s">
        <v>36</v>
      </c>
    </row>
    <row r="39" spans="1:6" x14ac:dyDescent="0.2">
      <c r="A39" s="24" t="s">
        <v>35</v>
      </c>
    </row>
    <row r="40" spans="1:6" x14ac:dyDescent="0.2">
      <c r="A40" s="24" t="s">
        <v>34</v>
      </c>
    </row>
    <row r="41" spans="1:6" x14ac:dyDescent="0.2">
      <c r="A41" s="24" t="s">
        <v>38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2.85546875" bestFit="1" customWidth="1"/>
    <col min="11" max="11" width="14" bestFit="1" customWidth="1"/>
  </cols>
  <sheetData>
    <row r="1" spans="1:11" ht="60.75" customHeight="1" x14ac:dyDescent="0.2">
      <c r="A1" s="93"/>
      <c r="B1" s="93"/>
      <c r="C1" s="93"/>
      <c r="D1" s="93"/>
      <c r="E1" s="93"/>
      <c r="F1" s="93"/>
    </row>
    <row r="2" spans="1:11" ht="26.25" customHeight="1" x14ac:dyDescent="0.25">
      <c r="A2" s="94" t="s">
        <v>22</v>
      </c>
      <c r="B2" s="95"/>
      <c r="C2" s="95"/>
      <c r="D2" s="95"/>
      <c r="E2" s="95"/>
      <c r="F2" s="95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17</v>
      </c>
      <c r="E4" s="10"/>
      <c r="F4" s="16" t="s">
        <v>13</v>
      </c>
    </row>
    <row r="5" spans="1:11" x14ac:dyDescent="0.2">
      <c r="A5" s="9"/>
      <c r="B5" s="9" t="s">
        <v>21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24136828.210000001</v>
      </c>
      <c r="D8" s="13">
        <v>91287808.830000013</v>
      </c>
      <c r="E8" s="13"/>
      <c r="F8" s="13">
        <v>177585441.31</v>
      </c>
      <c r="G8" s="22"/>
    </row>
    <row r="9" spans="1:11" x14ac:dyDescent="0.2">
      <c r="A9" t="s">
        <v>2</v>
      </c>
      <c r="B9" s="13">
        <v>21723023.84</v>
      </c>
      <c r="D9" s="13">
        <v>82423756.069999993</v>
      </c>
      <c r="E9" s="13"/>
      <c r="F9" s="13">
        <v>159888765.21000001</v>
      </c>
      <c r="G9" s="22"/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11" x14ac:dyDescent="0.2">
      <c r="A11" t="s">
        <v>31</v>
      </c>
      <c r="B11" s="13">
        <f>+B8-B9-B10</f>
        <v>2413804.370000001</v>
      </c>
      <c r="D11" s="13">
        <f>+D8-D9-D10</f>
        <v>8864052.7600000203</v>
      </c>
      <c r="F11" s="13">
        <f>+F8-F9-F10</f>
        <v>17696676.099999994</v>
      </c>
      <c r="G11" s="22"/>
      <c r="I11" s="21"/>
      <c r="K11" s="21"/>
    </row>
    <row r="12" spans="1:11" x14ac:dyDescent="0.2">
      <c r="A12" t="s">
        <v>25</v>
      </c>
      <c r="B12" s="13">
        <v>1327592.4035000007</v>
      </c>
      <c r="D12" s="13">
        <v>4875229.0180000113</v>
      </c>
      <c r="F12" s="13">
        <v>9733171.8549999967</v>
      </c>
      <c r="G12" s="22"/>
    </row>
    <row r="13" spans="1:11" x14ac:dyDescent="0.2">
      <c r="A13" t="s">
        <v>32</v>
      </c>
      <c r="B13" s="13">
        <v>1086211.9665000006</v>
      </c>
      <c r="D13" s="13">
        <v>3988823.7420000094</v>
      </c>
      <c r="F13" s="13">
        <v>7963504.2449999973</v>
      </c>
      <c r="G13" s="22"/>
    </row>
    <row r="14" spans="1:11" x14ac:dyDescent="0.2">
      <c r="A14" t="s">
        <v>5</v>
      </c>
      <c r="B14" s="18">
        <v>1099</v>
      </c>
    </row>
    <row r="17" spans="1:11" x14ac:dyDescent="0.2">
      <c r="A17" s="8" t="s">
        <v>24</v>
      </c>
      <c r="B17" s="8"/>
      <c r="C17" s="8"/>
    </row>
    <row r="18" spans="1:11" x14ac:dyDescent="0.2">
      <c r="A18" t="s">
        <v>1</v>
      </c>
      <c r="B18" s="13">
        <v>44489419.810000002</v>
      </c>
      <c r="C18" s="13"/>
      <c r="D18" s="13">
        <v>44995845.710000001</v>
      </c>
      <c r="E18" s="13"/>
      <c r="F18" s="13">
        <v>44995845.710000001</v>
      </c>
      <c r="G18" s="22"/>
    </row>
    <row r="19" spans="1:11" x14ac:dyDescent="0.2">
      <c r="A19" t="s">
        <v>2</v>
      </c>
      <c r="B19" s="13">
        <v>40547239.510000005</v>
      </c>
      <c r="C19" s="13"/>
      <c r="D19" s="13">
        <v>41006048.050000004</v>
      </c>
      <c r="E19" s="13"/>
      <c r="F19" s="13">
        <v>41006048.050000004</v>
      </c>
      <c r="G19" s="22"/>
    </row>
    <row r="20" spans="1:11" x14ac:dyDescent="0.2">
      <c r="A20" t="s">
        <v>0</v>
      </c>
      <c r="B20" s="13">
        <v>0.5</v>
      </c>
      <c r="C20" s="13"/>
      <c r="D20" s="13">
        <v>5.15</v>
      </c>
      <c r="E20" s="13"/>
      <c r="F20" s="13">
        <v>5.15</v>
      </c>
      <c r="G20" s="22"/>
    </row>
    <row r="21" spans="1:11" x14ac:dyDescent="0.2">
      <c r="A21" t="s">
        <v>31</v>
      </c>
      <c r="B21" s="13">
        <f>+B18-B19-B20</f>
        <v>3942179.799999997</v>
      </c>
      <c r="D21" s="13">
        <f>+D18-D19-D20</f>
        <v>3989792.5099999965</v>
      </c>
      <c r="F21" s="13">
        <f>+F18-F19-F20</f>
        <v>3989792.5099999965</v>
      </c>
      <c r="G21" s="22"/>
      <c r="I21" s="21"/>
      <c r="K21" s="21"/>
    </row>
    <row r="22" spans="1:11" x14ac:dyDescent="0.2">
      <c r="A22" t="s">
        <v>25</v>
      </c>
      <c r="B22" s="13">
        <v>2168198.89</v>
      </c>
      <c r="D22" s="13">
        <v>2194385.8804999981</v>
      </c>
      <c r="F22" s="13">
        <v>2194385.8804999981</v>
      </c>
      <c r="G22" s="22"/>
    </row>
    <row r="23" spans="1:11" x14ac:dyDescent="0.2">
      <c r="A23" t="s">
        <v>32</v>
      </c>
      <c r="B23" s="13">
        <v>1773980.91</v>
      </c>
      <c r="D23" s="13">
        <v>1795406.6294999984</v>
      </c>
      <c r="F23" s="13">
        <v>1795406.6294999984</v>
      </c>
      <c r="G23" s="22"/>
    </row>
    <row r="24" spans="1:11" x14ac:dyDescent="0.2">
      <c r="A24" t="s">
        <v>5</v>
      </c>
      <c r="B24" s="18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68626248.020000011</v>
      </c>
      <c r="D28" s="13">
        <v>136283654.54000002</v>
      </c>
      <c r="F28" s="13">
        <v>222581287.02000001</v>
      </c>
      <c r="G28" s="22"/>
    </row>
    <row r="29" spans="1:11" x14ac:dyDescent="0.2">
      <c r="A29" t="s">
        <v>2</v>
      </c>
      <c r="B29" s="13">
        <v>62270263.350000009</v>
      </c>
      <c r="D29" s="13">
        <v>123429804.12</v>
      </c>
      <c r="F29" s="13">
        <v>200894813.26000002</v>
      </c>
      <c r="G29" s="22"/>
    </row>
    <row r="30" spans="1:11" x14ac:dyDescent="0.2">
      <c r="A30" t="s">
        <v>0</v>
      </c>
      <c r="B30" s="13">
        <v>0.5</v>
      </c>
      <c r="D30" s="13">
        <v>5.15</v>
      </c>
      <c r="F30" s="13">
        <v>5.15</v>
      </c>
      <c r="G30" s="22"/>
    </row>
    <row r="31" spans="1:11" x14ac:dyDescent="0.2">
      <c r="A31" t="s">
        <v>31</v>
      </c>
      <c r="B31" s="13">
        <f>+B28-B29-B30</f>
        <v>6355984.1700000018</v>
      </c>
      <c r="D31" s="13">
        <f>+D28-D29-D30</f>
        <v>12853845.270000016</v>
      </c>
      <c r="F31" s="13">
        <f>+F28-F29-F30</f>
        <v>21686468.609999992</v>
      </c>
      <c r="G31" s="22"/>
      <c r="I31" s="21"/>
      <c r="K31" s="21"/>
    </row>
    <row r="32" spans="1:11" x14ac:dyDescent="0.2">
      <c r="A32" t="s">
        <v>25</v>
      </c>
      <c r="B32" s="13">
        <v>3495791.2935000011</v>
      </c>
      <c r="D32" s="13">
        <v>7069614.8985000094</v>
      </c>
      <c r="F32" s="13">
        <v>11927557.735499997</v>
      </c>
      <c r="G32" s="22"/>
    </row>
    <row r="33" spans="1:7" x14ac:dyDescent="0.2">
      <c r="A33" t="s">
        <v>32</v>
      </c>
      <c r="B33" s="13">
        <v>2860192.8765000007</v>
      </c>
      <c r="D33" s="13">
        <v>5784230.3715000078</v>
      </c>
      <c r="F33" s="13">
        <v>9758910.8744999971</v>
      </c>
      <c r="G33" s="22"/>
    </row>
    <row r="34" spans="1:7" x14ac:dyDescent="0.2">
      <c r="A34" t="s">
        <v>5</v>
      </c>
      <c r="B34" s="18">
        <v>3175</v>
      </c>
    </row>
    <row r="37" spans="1:7" x14ac:dyDescent="0.2">
      <c r="A37" s="19" t="s">
        <v>33</v>
      </c>
    </row>
    <row r="38" spans="1:7" x14ac:dyDescent="0.2">
      <c r="A38" s="24" t="s">
        <v>36</v>
      </c>
    </row>
    <row r="39" spans="1:7" x14ac:dyDescent="0.2">
      <c r="A39" s="24" t="s">
        <v>35</v>
      </c>
    </row>
    <row r="40" spans="1:7" x14ac:dyDescent="0.2">
      <c r="A40" s="24" t="s">
        <v>34</v>
      </c>
    </row>
    <row r="41" spans="1:7" x14ac:dyDescent="0.2">
      <c r="A41" s="24" t="s">
        <v>37</v>
      </c>
    </row>
  </sheetData>
  <mergeCells count="2">
    <mergeCell ref="A1:F1"/>
    <mergeCell ref="A2:F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4.42578125" bestFit="1" customWidth="1"/>
    <col min="11" max="11" width="14.42578125" bestFit="1" customWidth="1"/>
  </cols>
  <sheetData>
    <row r="1" spans="1:11" ht="60.75" customHeight="1" x14ac:dyDescent="0.2">
      <c r="A1" s="93"/>
      <c r="B1" s="93"/>
      <c r="C1" s="93"/>
      <c r="D1" s="93"/>
      <c r="E1" s="93"/>
      <c r="F1" s="93"/>
    </row>
    <row r="2" spans="1:11" ht="26.25" customHeight="1" x14ac:dyDescent="0.25">
      <c r="A2" s="94" t="s">
        <v>22</v>
      </c>
      <c r="B2" s="95"/>
      <c r="C2" s="95"/>
      <c r="D2" s="95"/>
      <c r="E2" s="95"/>
      <c r="F2" s="95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17</v>
      </c>
      <c r="E4" s="10"/>
      <c r="F4" s="16" t="s">
        <v>13</v>
      </c>
    </row>
    <row r="5" spans="1:11" x14ac:dyDescent="0.2">
      <c r="A5" s="9"/>
      <c r="B5" s="9" t="s">
        <v>23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39086389.760000005</v>
      </c>
      <c r="D8" s="13">
        <v>130374198.59000002</v>
      </c>
      <c r="E8" s="13"/>
      <c r="F8" s="13">
        <v>216671831.06999999</v>
      </c>
      <c r="G8" s="22"/>
    </row>
    <row r="9" spans="1:11" x14ac:dyDescent="0.2">
      <c r="A9" t="s">
        <v>2</v>
      </c>
      <c r="B9" s="13">
        <v>35128032.550000004</v>
      </c>
      <c r="D9" s="13">
        <v>117551788.62</v>
      </c>
      <c r="E9" s="13"/>
      <c r="F9" s="13">
        <v>195016797.76000002</v>
      </c>
      <c r="G9" s="22"/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11" x14ac:dyDescent="0.2">
      <c r="A11" t="s">
        <v>31</v>
      </c>
      <c r="B11" s="13">
        <f>+B8-B9-B10</f>
        <v>3958357.2100000009</v>
      </c>
      <c r="D11" s="13">
        <f>+D8-D9-D10</f>
        <v>12822409.970000014</v>
      </c>
      <c r="F11" s="13">
        <f>+F8-F9-F10</f>
        <v>21655033.309999973</v>
      </c>
      <c r="G11" s="22"/>
      <c r="I11" s="22"/>
      <c r="K11" s="22"/>
    </row>
    <row r="12" spans="1:11" x14ac:dyDescent="0.2">
      <c r="A12" t="s">
        <v>25</v>
      </c>
      <c r="B12" s="13">
        <v>2177096.4655000009</v>
      </c>
      <c r="D12" s="13">
        <v>7052325.4835000085</v>
      </c>
      <c r="F12" s="13">
        <v>11910268.320499986</v>
      </c>
      <c r="G12" s="22"/>
    </row>
    <row r="13" spans="1:11" x14ac:dyDescent="0.2">
      <c r="A13" t="s">
        <v>32</v>
      </c>
      <c r="B13" s="13">
        <v>1781260.7445000005</v>
      </c>
      <c r="D13" s="13">
        <v>5770084.4865000062</v>
      </c>
      <c r="F13" s="13">
        <v>9744764.989499988</v>
      </c>
      <c r="G13" s="22"/>
    </row>
    <row r="14" spans="1:11" x14ac:dyDescent="0.2">
      <c r="A14" t="s">
        <v>5</v>
      </c>
      <c r="B14" s="18">
        <v>1099</v>
      </c>
    </row>
    <row r="17" spans="1:11" x14ac:dyDescent="0.2">
      <c r="A17" s="8" t="s">
        <v>4</v>
      </c>
      <c r="B17" s="8"/>
      <c r="C17" s="8"/>
    </row>
    <row r="18" spans="1:11" x14ac:dyDescent="0.2">
      <c r="A18" t="s">
        <v>1</v>
      </c>
      <c r="B18" s="13">
        <v>68646926.979999989</v>
      </c>
      <c r="C18" s="13"/>
      <c r="D18" s="13">
        <v>113642772.69</v>
      </c>
      <c r="E18" s="13"/>
      <c r="F18" s="13">
        <v>113642772.69</v>
      </c>
      <c r="G18" s="22"/>
    </row>
    <row r="19" spans="1:11" x14ac:dyDescent="0.2">
      <c r="A19" t="s">
        <v>2</v>
      </c>
      <c r="B19" s="13">
        <v>62723827.039999999</v>
      </c>
      <c r="C19" s="13"/>
      <c r="D19" s="13">
        <v>103729875.09</v>
      </c>
      <c r="E19" s="13"/>
      <c r="F19" s="13">
        <v>103729875.09</v>
      </c>
      <c r="G19" s="22"/>
    </row>
    <row r="20" spans="1:11" x14ac:dyDescent="0.2">
      <c r="A20" t="s">
        <v>0</v>
      </c>
      <c r="B20" s="13">
        <v>0</v>
      </c>
      <c r="C20" s="13"/>
      <c r="D20" s="13">
        <v>5.15</v>
      </c>
      <c r="E20" s="13"/>
      <c r="F20" s="13">
        <v>5.15</v>
      </c>
      <c r="G20" s="22"/>
    </row>
    <row r="21" spans="1:11" x14ac:dyDescent="0.2">
      <c r="A21" t="s">
        <v>31</v>
      </c>
      <c r="B21" s="13">
        <f>+B18-B19-B20</f>
        <v>5923099.9399999902</v>
      </c>
      <c r="D21" s="13">
        <f>+D18-D19-D20</f>
        <v>9912892.4499999937</v>
      </c>
      <c r="F21" s="13">
        <f>+F18-F19-F20</f>
        <v>9912892.4499999937</v>
      </c>
      <c r="G21" s="22"/>
      <c r="I21" s="22"/>
      <c r="K21" s="22"/>
    </row>
    <row r="22" spans="1:11" x14ac:dyDescent="0.2">
      <c r="A22" t="s">
        <v>25</v>
      </c>
      <c r="B22" s="13">
        <v>3257704.9669999951</v>
      </c>
      <c r="D22" s="13">
        <v>5452090.8474999974</v>
      </c>
      <c r="F22" s="13">
        <v>5452090.8474999974</v>
      </c>
      <c r="G22" s="22"/>
    </row>
    <row r="23" spans="1:11" x14ac:dyDescent="0.2">
      <c r="A23" t="s">
        <v>32</v>
      </c>
      <c r="B23" s="13">
        <v>2665394.9729999956</v>
      </c>
      <c r="D23" s="13">
        <v>4460801.6024999972</v>
      </c>
      <c r="F23" s="13">
        <v>4460801.6024999972</v>
      </c>
      <c r="G23" s="22"/>
    </row>
    <row r="24" spans="1:11" x14ac:dyDescent="0.2">
      <c r="A24" t="s">
        <v>5</v>
      </c>
      <c r="B24" s="18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107733316.73999999</v>
      </c>
      <c r="D28" s="13">
        <v>244016971.28000003</v>
      </c>
      <c r="F28" s="13">
        <v>330314603.75999999</v>
      </c>
      <c r="G28" s="22"/>
    </row>
    <row r="29" spans="1:11" x14ac:dyDescent="0.2">
      <c r="A29" t="s">
        <v>2</v>
      </c>
      <c r="B29" s="13">
        <v>97851859.590000004</v>
      </c>
      <c r="D29" s="13">
        <v>221281663.71000001</v>
      </c>
      <c r="F29" s="13">
        <v>298746672.85000002</v>
      </c>
      <c r="G29" s="22"/>
    </row>
    <row r="30" spans="1:11" x14ac:dyDescent="0.2">
      <c r="A30" t="s">
        <v>0</v>
      </c>
      <c r="B30" s="13">
        <v>0</v>
      </c>
      <c r="D30" s="13">
        <v>5.15</v>
      </c>
      <c r="F30" s="13">
        <v>5.15</v>
      </c>
      <c r="G30" s="22"/>
    </row>
    <row r="31" spans="1:11" x14ac:dyDescent="0.2">
      <c r="A31" t="s">
        <v>31</v>
      </c>
      <c r="B31" s="13">
        <f>+B28-B29-B30</f>
        <v>9881457.1499999911</v>
      </c>
      <c r="D31" s="13">
        <f>+D28-D29-D30</f>
        <v>22735302.420000024</v>
      </c>
      <c r="F31" s="13">
        <f>+F28-F29-F30</f>
        <v>31567925.759999968</v>
      </c>
      <c r="G31" s="22"/>
      <c r="I31" s="22"/>
      <c r="K31" s="22"/>
    </row>
    <row r="32" spans="1:11" x14ac:dyDescent="0.2">
      <c r="A32" t="s">
        <v>25</v>
      </c>
      <c r="B32" s="13">
        <v>5434801.4324999955</v>
      </c>
      <c r="D32" s="13">
        <v>12504416.331000015</v>
      </c>
      <c r="F32" s="13">
        <v>17362359.167999983</v>
      </c>
      <c r="G32" s="22"/>
    </row>
    <row r="33" spans="1:7" x14ac:dyDescent="0.2">
      <c r="A33" t="s">
        <v>32</v>
      </c>
      <c r="B33" s="13">
        <v>4446655.7174999965</v>
      </c>
      <c r="D33" s="13">
        <v>10230886.089000011</v>
      </c>
      <c r="F33" s="13">
        <v>14205566.591999985</v>
      </c>
      <c r="G33" s="22"/>
    </row>
    <row r="34" spans="1:7" x14ac:dyDescent="0.2">
      <c r="A34" t="s">
        <v>5</v>
      </c>
      <c r="B34" s="18">
        <v>3175</v>
      </c>
    </row>
    <row r="37" spans="1:7" x14ac:dyDescent="0.2">
      <c r="A37" s="19" t="s">
        <v>33</v>
      </c>
    </row>
    <row r="38" spans="1:7" x14ac:dyDescent="0.2">
      <c r="A38" s="24" t="s">
        <v>36</v>
      </c>
    </row>
    <row r="39" spans="1:7" x14ac:dyDescent="0.2">
      <c r="A39" s="24" t="s">
        <v>35</v>
      </c>
    </row>
    <row r="40" spans="1:7" x14ac:dyDescent="0.2">
      <c r="A40" s="24" t="s">
        <v>34</v>
      </c>
    </row>
  </sheetData>
  <mergeCells count="2">
    <mergeCell ref="A1:F1"/>
    <mergeCell ref="A2:F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8</vt:i4>
      </vt:variant>
    </vt:vector>
  </HeadingPairs>
  <TitlesOfParts>
    <vt:vector size="51" baseType="lpstr">
      <vt:lpstr>Weekly</vt:lpstr>
      <vt:lpstr>Nov 6</vt:lpstr>
      <vt:lpstr>Nov 13</vt:lpstr>
      <vt:lpstr>Nov 20</vt:lpstr>
      <vt:lpstr>Nov 27</vt:lpstr>
      <vt:lpstr>Dec 4</vt:lpstr>
      <vt:lpstr>Dec 11</vt:lpstr>
      <vt:lpstr>Dec 18</vt:lpstr>
      <vt:lpstr>Dec 25</vt:lpstr>
      <vt:lpstr>Jan 1</vt:lpstr>
      <vt:lpstr>Jan 8</vt:lpstr>
      <vt:lpstr>Jan 15</vt:lpstr>
      <vt:lpstr>Jan22</vt:lpstr>
      <vt:lpstr>Jan 29</vt:lpstr>
      <vt:lpstr>Feb 5</vt:lpstr>
      <vt:lpstr>Feb 12</vt:lpstr>
      <vt:lpstr>Feb 19</vt:lpstr>
      <vt:lpstr>Feb 26</vt:lpstr>
      <vt:lpstr>Mar 5</vt:lpstr>
      <vt:lpstr>Mar 12</vt:lpstr>
      <vt:lpstr>Mar 19</vt:lpstr>
      <vt:lpstr>Mar 26</vt:lpstr>
      <vt:lpstr>April 2</vt:lpstr>
      <vt:lpstr>April 9</vt:lpstr>
      <vt:lpstr>April 16</vt:lpstr>
      <vt:lpstr>April 23</vt:lpstr>
      <vt:lpstr>April 30</vt:lpstr>
      <vt:lpstr>May 7</vt:lpstr>
      <vt:lpstr>May 14</vt:lpstr>
      <vt:lpstr>June 25</vt:lpstr>
      <vt:lpstr>June 18</vt:lpstr>
      <vt:lpstr>July 2</vt:lpstr>
      <vt:lpstr>July 23</vt:lpstr>
      <vt:lpstr>FY 19-20</vt:lpstr>
      <vt:lpstr>Footnotes</vt:lpstr>
      <vt:lpstr>July 30</vt:lpstr>
      <vt:lpstr>July 16</vt:lpstr>
      <vt:lpstr>July 9</vt:lpstr>
      <vt:lpstr>June 11</vt:lpstr>
      <vt:lpstr>June 4</vt:lpstr>
      <vt:lpstr>May 28</vt:lpstr>
      <vt:lpstr>May 21</vt:lpstr>
      <vt:lpstr>Annual</vt:lpstr>
      <vt:lpstr>'Feb 19'!Print_Area</vt:lpstr>
      <vt:lpstr>Footnotes!Print_Area</vt:lpstr>
      <vt:lpstr>'June 4'!Print_Area</vt:lpstr>
      <vt:lpstr>'Mar 12'!Print_Area</vt:lpstr>
      <vt:lpstr>'Feb 19'!Print_Titles</vt:lpstr>
      <vt:lpstr>'FY 19-20'!Print_Titles</vt:lpstr>
      <vt:lpstr>'June 4'!Print_Titles</vt:lpstr>
      <vt:lpstr>'Mar 12'!Print_Titles</vt:lpstr>
    </vt:vector>
  </TitlesOfParts>
  <Company>Commonwealth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Gaming Control Board</dc:creator>
  <cp:lastModifiedBy>McGarvey, Richard (PGCB)</cp:lastModifiedBy>
  <cp:lastPrinted>2021-02-25T19:32:50Z</cp:lastPrinted>
  <dcterms:created xsi:type="dcterms:W3CDTF">2006-12-27T14:53:17Z</dcterms:created>
  <dcterms:modified xsi:type="dcterms:W3CDTF">2021-02-25T19:39:33Z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FY 17 18  Monthly Slot Revenue Report for website.xlsx</vt:lpwstr>
  </property>
  <property fmtid="{D5CDD505-2E9C-101B-9397-08002B2CF9AE}" pid="3" name="ESRI_WORKBOOK_ID">
    <vt:lpwstr>5d7a15d6964f43cf9e38fc0e7b70861e</vt:lpwstr>
  </property>
</Properties>
</file>