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rmcgarvey_pa_gov/Documents/vgt/"/>
    </mc:Choice>
  </mc:AlternateContent>
  <xr:revisionPtr revIDLastSave="805" documentId="8_{1E1A2A6D-B012-4045-BA07-2573BB832EA9}" xr6:coauthVersionLast="47" xr6:coauthVersionMax="47" xr10:uidLastSave="{446883EF-1EAF-4F8E-8E1A-923AC29583F1}"/>
  <bookViews>
    <workbookView xWindow="28680" yWindow="-120" windowWidth="29040" windowHeight="15840" firstSheet="33" activeTab="33" xr2:uid="{00000000-000D-0000-FFFF-FFFF00000000}"/>
  </bookViews>
  <sheets>
    <sheet name="Weekly" sheetId="1" state="hidden" r:id="rId1"/>
    <sheet name="Nov 6" sheetId="7" state="hidden" r:id="rId2"/>
    <sheet name="Nov 13" sheetId="2" state="hidden" r:id="rId3"/>
    <sheet name="Nov 20" sheetId="4" state="hidden" r:id="rId4"/>
    <sheet name="Nov 27" sheetId="5" state="hidden" r:id="rId5"/>
    <sheet name="Dec 4" sheetId="6" state="hidden" r:id="rId6"/>
    <sheet name="Dec 11" sheetId="8" state="hidden" r:id="rId7"/>
    <sheet name="Dec 18" sheetId="9" state="hidden" r:id="rId8"/>
    <sheet name="Dec 25" sheetId="10" state="hidden" r:id="rId9"/>
    <sheet name="Jan 1" sheetId="11" state="hidden" r:id="rId10"/>
    <sheet name="Jan 8" sheetId="12" state="hidden" r:id="rId11"/>
    <sheet name="Jan 15" sheetId="13" state="hidden" r:id="rId12"/>
    <sheet name="Jan22" sheetId="14" state="hidden" r:id="rId13"/>
    <sheet name="Jan 29" sheetId="15" state="hidden" r:id="rId14"/>
    <sheet name="Feb 5" sheetId="16" state="hidden" r:id="rId15"/>
    <sheet name="Feb 12" sheetId="17" state="hidden" r:id="rId16"/>
    <sheet name="Feb 19" sheetId="18" state="hidden" r:id="rId17"/>
    <sheet name="Feb 26" sheetId="19" state="hidden" r:id="rId18"/>
    <sheet name="Mar 5" sheetId="20" state="hidden" r:id="rId19"/>
    <sheet name="Mar 12" sheetId="21" state="hidden" r:id="rId20"/>
    <sheet name="Mar 19" sheetId="22" state="hidden" r:id="rId21"/>
    <sheet name="Mar 26" sheetId="23" state="hidden" r:id="rId22"/>
    <sheet name="April 2" sheetId="24" state="hidden" r:id="rId23"/>
    <sheet name="April 9" sheetId="25" state="hidden" r:id="rId24"/>
    <sheet name="April 16" sheetId="26" state="hidden" r:id="rId25"/>
    <sheet name="April 23" sheetId="28" state="hidden" r:id="rId26"/>
    <sheet name="April 30" sheetId="29" state="hidden" r:id="rId27"/>
    <sheet name="May 7" sheetId="30" state="hidden" r:id="rId28"/>
    <sheet name="May 14" sheetId="31" state="hidden" r:id="rId29"/>
    <sheet name="June 25" sheetId="37" state="hidden" r:id="rId30"/>
    <sheet name="June 18" sheetId="36" state="hidden" r:id="rId31"/>
    <sheet name="July 2" sheetId="38" state="hidden" r:id="rId32"/>
    <sheet name="July 23" sheetId="41" state="hidden" r:id="rId33"/>
    <sheet name="FY 22-23" sheetId="45" r:id="rId34"/>
    <sheet name="Footnotes" sheetId="46" r:id="rId35"/>
    <sheet name="July 30" sheetId="42" state="hidden" r:id="rId36"/>
    <sheet name="July 16" sheetId="40" state="hidden" r:id="rId37"/>
    <sheet name="July 9" sheetId="39" state="hidden" r:id="rId38"/>
    <sheet name="June 11" sheetId="35" state="hidden" r:id="rId39"/>
    <sheet name="June 4" sheetId="34" state="hidden" r:id="rId40"/>
    <sheet name="May 28" sheetId="33" state="hidden" r:id="rId41"/>
    <sheet name="May 21" sheetId="32" state="hidden" r:id="rId42"/>
    <sheet name="Annual" sheetId="3" state="hidden" r:id="rId43"/>
    <sheet name="ESRI_MAPINFO_SHEET" sheetId="47" state="veryHidden" r:id="rId44"/>
  </sheets>
  <definedNames>
    <definedName name="_xlnm.Print_Area" localSheetId="16">'Feb 19'!$A$7:$F$61</definedName>
    <definedName name="_xlnm.Print_Area" localSheetId="34">Footnotes!$A$1:$F$8</definedName>
    <definedName name="_xlnm.Print_Area" localSheetId="39">'June 4'!$A$7:$F$72</definedName>
    <definedName name="_xlnm.Print_Area" localSheetId="19">'Mar 12'!$A$7:$F$61</definedName>
    <definedName name="_xlnm.Print_Titles" localSheetId="16">'Feb 19'!$1:$6</definedName>
    <definedName name="_xlnm.Print_Titles" localSheetId="33">'FY 22-23'!$A:$A,'FY 22-23'!$1:$4</definedName>
    <definedName name="_xlnm.Print_Titles" localSheetId="39">'June 4'!$1:$5</definedName>
    <definedName name="_xlnm.Print_Titles" localSheetId="19">'Mar 12'!$1:$6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558" i="45" l="1"/>
  <c r="AA559" i="45"/>
  <c r="AA560" i="45"/>
  <c r="AA561" i="45"/>
  <c r="AA562" i="45"/>
  <c r="AA563" i="45"/>
  <c r="AA542" i="45"/>
  <c r="AA543" i="45"/>
  <c r="AA544" i="45"/>
  <c r="AA545" i="45"/>
  <c r="AA546" i="45"/>
  <c r="AA547" i="45"/>
  <c r="AA550" i="45"/>
  <c r="AA551" i="45"/>
  <c r="AA552" i="45"/>
  <c r="AA553" i="45"/>
  <c r="AA554" i="45"/>
  <c r="AA555" i="45"/>
  <c r="AA470" i="45" l="1"/>
  <c r="AA566" i="45" l="1"/>
  <c r="AA6" i="45" l="1"/>
  <c r="AA78" i="45"/>
  <c r="AA571" i="45"/>
  <c r="AA570" i="45"/>
  <c r="AA569" i="45"/>
  <c r="AA568" i="45"/>
  <c r="AA567" i="45"/>
  <c r="AA539" i="45"/>
  <c r="AA538" i="45"/>
  <c r="AA537" i="45"/>
  <c r="AA536" i="45"/>
  <c r="AA535" i="45"/>
  <c r="AA534" i="45"/>
  <c r="AA531" i="45"/>
  <c r="AA530" i="45"/>
  <c r="AA529" i="45"/>
  <c r="AA528" i="45"/>
  <c r="AA527" i="45"/>
  <c r="AA526" i="45"/>
  <c r="AA523" i="45"/>
  <c r="AA522" i="45"/>
  <c r="AA521" i="45"/>
  <c r="AA520" i="45"/>
  <c r="AA519" i="45"/>
  <c r="AA518" i="45"/>
  <c r="AA515" i="45"/>
  <c r="AA514" i="45"/>
  <c r="AA513" i="45"/>
  <c r="AA512" i="45"/>
  <c r="AA511" i="45"/>
  <c r="AA510" i="45"/>
  <c r="AA507" i="45"/>
  <c r="AA506" i="45"/>
  <c r="AA505" i="45"/>
  <c r="AA504" i="45"/>
  <c r="AA503" i="45"/>
  <c r="AA502" i="45"/>
  <c r="AA499" i="45"/>
  <c r="AA498" i="45"/>
  <c r="AA497" i="45"/>
  <c r="AA496" i="45"/>
  <c r="AA495" i="45"/>
  <c r="AA494" i="45"/>
  <c r="AA491" i="45"/>
  <c r="AA490" i="45"/>
  <c r="AA489" i="45"/>
  <c r="AA488" i="45"/>
  <c r="AA487" i="45"/>
  <c r="AA486" i="45"/>
  <c r="AA483" i="45"/>
  <c r="AA482" i="45"/>
  <c r="AA481" i="45"/>
  <c r="AA480" i="45"/>
  <c r="AA479" i="45"/>
  <c r="AA478" i="45"/>
  <c r="AA475" i="45"/>
  <c r="AA474" i="45"/>
  <c r="AA473" i="45"/>
  <c r="AA472" i="45"/>
  <c r="AA471" i="45"/>
  <c r="AA366" i="45"/>
  <c r="AA7" i="45"/>
  <c r="AA8" i="45"/>
  <c r="AA9" i="45"/>
  <c r="AA10" i="45"/>
  <c r="AA11" i="45"/>
  <c r="AA14" i="45"/>
  <c r="AA15" i="45"/>
  <c r="AA16" i="45"/>
  <c r="AA17" i="45"/>
  <c r="AA18" i="45"/>
  <c r="AA19" i="45"/>
  <c r="AA22" i="45"/>
  <c r="AA23" i="45"/>
  <c r="AA24" i="45"/>
  <c r="AA25" i="45"/>
  <c r="AA26" i="45"/>
  <c r="AA27" i="45"/>
  <c r="AA30" i="45"/>
  <c r="AA31" i="45"/>
  <c r="AA32" i="45"/>
  <c r="AA33" i="45"/>
  <c r="AA34" i="45"/>
  <c r="AA35" i="45"/>
  <c r="AA38" i="45"/>
  <c r="AA39" i="45"/>
  <c r="AA40" i="45"/>
  <c r="AA41" i="45"/>
  <c r="AA42" i="45"/>
  <c r="AA43" i="45"/>
  <c r="AA46" i="45"/>
  <c r="AA47" i="45"/>
  <c r="AA48" i="45"/>
  <c r="AA49" i="45"/>
  <c r="AA50" i="45"/>
  <c r="AA51" i="45"/>
  <c r="AA54" i="45"/>
  <c r="AA55" i="45"/>
  <c r="AA56" i="45"/>
  <c r="AA57" i="45"/>
  <c r="AA58" i="45"/>
  <c r="AA59" i="45"/>
  <c r="AA62" i="45"/>
  <c r="AA63" i="45"/>
  <c r="AA64" i="45"/>
  <c r="AA65" i="45"/>
  <c r="AA66" i="45"/>
  <c r="AA67" i="45"/>
  <c r="AA70" i="45"/>
  <c r="AA71" i="45"/>
  <c r="AA72" i="45"/>
  <c r="AA73" i="45"/>
  <c r="AA74" i="45"/>
  <c r="AA75" i="45"/>
  <c r="AA79" i="45"/>
  <c r="AA80" i="45"/>
  <c r="AA81" i="45"/>
  <c r="AA82" i="45"/>
  <c r="AA83" i="45"/>
  <c r="AA86" i="45"/>
  <c r="AA87" i="45"/>
  <c r="AA88" i="45"/>
  <c r="AA89" i="45"/>
  <c r="AA90" i="45"/>
  <c r="AA91" i="45"/>
  <c r="AA94" i="45"/>
  <c r="AA95" i="45"/>
  <c r="AA96" i="45"/>
  <c r="AA97" i="45"/>
  <c r="AA98" i="45"/>
  <c r="AA99" i="45"/>
  <c r="AA102" i="45"/>
  <c r="AA103" i="45"/>
  <c r="AA104" i="45"/>
  <c r="AA105" i="45"/>
  <c r="AA106" i="45"/>
  <c r="AA107" i="45"/>
  <c r="AA110" i="45"/>
  <c r="AA111" i="45"/>
  <c r="AA112" i="45"/>
  <c r="AA113" i="45"/>
  <c r="AA114" i="45"/>
  <c r="AA115" i="45"/>
  <c r="AA118" i="45"/>
  <c r="AA119" i="45"/>
  <c r="AA120" i="45"/>
  <c r="AA121" i="45"/>
  <c r="AA122" i="45"/>
  <c r="AA123" i="45"/>
  <c r="AA126" i="45"/>
  <c r="AA127" i="45"/>
  <c r="AA128" i="45"/>
  <c r="AA129" i="45"/>
  <c r="AA130" i="45"/>
  <c r="AA131" i="45"/>
  <c r="AA134" i="45"/>
  <c r="AA135" i="45"/>
  <c r="AA136" i="45"/>
  <c r="AA137" i="45"/>
  <c r="AA138" i="45"/>
  <c r="AA139" i="45"/>
  <c r="AA142" i="45"/>
  <c r="AA143" i="45"/>
  <c r="AA144" i="45"/>
  <c r="AA145" i="45"/>
  <c r="AA146" i="45"/>
  <c r="AA147" i="45"/>
  <c r="AA150" i="45"/>
  <c r="AA151" i="45"/>
  <c r="AA152" i="45"/>
  <c r="AA153" i="45"/>
  <c r="AA154" i="45"/>
  <c r="AA155" i="45"/>
  <c r="AA158" i="45"/>
  <c r="AA159" i="45"/>
  <c r="AA160" i="45"/>
  <c r="AA161" i="45"/>
  <c r="AA162" i="45"/>
  <c r="AA163" i="45"/>
  <c r="AA166" i="45"/>
  <c r="AA167" i="45"/>
  <c r="AA168" i="45"/>
  <c r="AA169" i="45"/>
  <c r="AA170" i="45"/>
  <c r="AA171" i="45"/>
  <c r="AA174" i="45"/>
  <c r="AA175" i="45"/>
  <c r="AA176" i="45"/>
  <c r="AA177" i="45"/>
  <c r="AA178" i="45"/>
  <c r="AA179" i="45"/>
  <c r="AA182" i="45"/>
  <c r="AA183" i="45"/>
  <c r="AA184" i="45"/>
  <c r="AA185" i="45"/>
  <c r="AA186" i="45"/>
  <c r="AA187" i="45"/>
  <c r="AA190" i="45"/>
  <c r="AA191" i="45"/>
  <c r="AA192" i="45"/>
  <c r="AA193" i="45"/>
  <c r="AA194" i="45"/>
  <c r="AA195" i="45"/>
  <c r="AA198" i="45"/>
  <c r="AA199" i="45"/>
  <c r="AA200" i="45"/>
  <c r="AA201" i="45"/>
  <c r="AA202" i="45"/>
  <c r="AA203" i="45"/>
  <c r="AA206" i="45"/>
  <c r="AA207" i="45"/>
  <c r="AA208" i="45"/>
  <c r="AA209" i="45"/>
  <c r="AA210" i="45"/>
  <c r="AA211" i="45"/>
  <c r="AA214" i="45"/>
  <c r="AA215" i="45"/>
  <c r="AA216" i="45"/>
  <c r="AA217" i="45"/>
  <c r="AA218" i="45"/>
  <c r="AA219" i="45"/>
  <c r="AA222" i="45"/>
  <c r="AA223" i="45"/>
  <c r="AA224" i="45"/>
  <c r="AA225" i="45"/>
  <c r="AA226" i="45"/>
  <c r="AA227" i="45"/>
  <c r="AA230" i="45"/>
  <c r="AA231" i="45"/>
  <c r="AA232" i="45"/>
  <c r="AA233" i="45"/>
  <c r="AA234" i="45"/>
  <c r="AA235" i="45"/>
  <c r="AA238" i="45"/>
  <c r="AA239" i="45"/>
  <c r="AA240" i="45"/>
  <c r="AA241" i="45"/>
  <c r="AA242" i="45"/>
  <c r="AA243" i="45"/>
  <c r="AA246" i="45"/>
  <c r="AA247" i="45"/>
  <c r="AA248" i="45"/>
  <c r="AA249" i="45"/>
  <c r="AA250" i="45"/>
  <c r="AA251" i="45"/>
  <c r="AA254" i="45"/>
  <c r="AA255" i="45"/>
  <c r="AA256" i="45"/>
  <c r="AA257" i="45"/>
  <c r="AA258" i="45"/>
  <c r="AA259" i="45"/>
  <c r="AA262" i="45"/>
  <c r="AA263" i="45"/>
  <c r="AA264" i="45"/>
  <c r="AA265" i="45"/>
  <c r="AA266" i="45"/>
  <c r="AA267" i="45"/>
  <c r="AA270" i="45"/>
  <c r="AA271" i="45"/>
  <c r="AA272" i="45"/>
  <c r="AA273" i="45"/>
  <c r="AA274" i="45"/>
  <c r="AA275" i="45"/>
  <c r="AA278" i="45"/>
  <c r="AA279" i="45"/>
  <c r="AA280" i="45"/>
  <c r="AA281" i="45"/>
  <c r="AA282" i="45"/>
  <c r="AA283" i="45"/>
  <c r="AA286" i="45"/>
  <c r="AA287" i="45"/>
  <c r="AA288" i="45"/>
  <c r="AA289" i="45"/>
  <c r="AA290" i="45"/>
  <c r="AA291" i="45"/>
  <c r="AA294" i="45"/>
  <c r="AA295" i="45"/>
  <c r="AA296" i="45"/>
  <c r="AA297" i="45"/>
  <c r="AA298" i="45"/>
  <c r="AA299" i="45"/>
  <c r="AA302" i="45"/>
  <c r="AA303" i="45"/>
  <c r="AA304" i="45"/>
  <c r="AA305" i="45"/>
  <c r="AA306" i="45"/>
  <c r="AA307" i="45"/>
  <c r="AA310" i="45"/>
  <c r="AA311" i="45"/>
  <c r="AA312" i="45"/>
  <c r="AA313" i="45"/>
  <c r="AA314" i="45"/>
  <c r="AA315" i="45"/>
  <c r="AA318" i="45"/>
  <c r="AA319" i="45"/>
  <c r="AA320" i="45"/>
  <c r="AA321" i="45"/>
  <c r="AA322" i="45"/>
  <c r="AA323" i="45"/>
  <c r="AA326" i="45"/>
  <c r="AA327" i="45"/>
  <c r="AA328" i="45"/>
  <c r="AA329" i="45"/>
  <c r="AA330" i="45"/>
  <c r="AA331" i="45"/>
  <c r="AA334" i="45"/>
  <c r="AA335" i="45"/>
  <c r="AA336" i="45"/>
  <c r="AA337" i="45"/>
  <c r="AA338" i="45"/>
  <c r="AA339" i="45"/>
  <c r="AA342" i="45"/>
  <c r="AA343" i="45"/>
  <c r="AA344" i="45"/>
  <c r="AA345" i="45"/>
  <c r="AA346" i="45"/>
  <c r="AA347" i="45"/>
  <c r="AA350" i="45"/>
  <c r="AA351" i="45"/>
  <c r="AA352" i="45"/>
  <c r="AA353" i="45"/>
  <c r="AA354" i="45"/>
  <c r="AA355" i="45"/>
  <c r="AA358" i="45"/>
  <c r="AA359" i="45"/>
  <c r="AA360" i="45"/>
  <c r="AA361" i="45"/>
  <c r="AA362" i="45"/>
  <c r="AA363" i="45"/>
  <c r="AA367" i="45"/>
  <c r="AA368" i="45"/>
  <c r="AA369" i="45"/>
  <c r="AA370" i="45"/>
  <c r="AA371" i="45"/>
  <c r="AA374" i="45"/>
  <c r="AA375" i="45"/>
  <c r="AA376" i="45"/>
  <c r="AA377" i="45"/>
  <c r="AA378" i="45"/>
  <c r="AA379" i="45"/>
  <c r="AA382" i="45"/>
  <c r="AA383" i="45"/>
  <c r="AA384" i="45"/>
  <c r="AA385" i="45"/>
  <c r="AA386" i="45"/>
  <c r="AA387" i="45"/>
  <c r="AA390" i="45"/>
  <c r="AA391" i="45"/>
  <c r="AA392" i="45"/>
  <c r="AA393" i="45"/>
  <c r="AA394" i="45"/>
  <c r="AA395" i="45"/>
  <c r="AA398" i="45"/>
  <c r="AA399" i="45"/>
  <c r="AA400" i="45"/>
  <c r="AA401" i="45"/>
  <c r="AA402" i="45"/>
  <c r="AA403" i="45"/>
  <c r="AA406" i="45"/>
  <c r="AA407" i="45"/>
  <c r="AA408" i="45"/>
  <c r="AA409" i="45"/>
  <c r="AA410" i="45"/>
  <c r="AA411" i="45"/>
  <c r="AA414" i="45"/>
  <c r="AA415" i="45"/>
  <c r="AA416" i="45"/>
  <c r="AA417" i="45"/>
  <c r="AA418" i="45"/>
  <c r="AA419" i="45"/>
  <c r="AA422" i="45"/>
  <c r="AA423" i="45"/>
  <c r="AA424" i="45"/>
  <c r="AA425" i="45"/>
  <c r="AA426" i="45"/>
  <c r="AA427" i="45"/>
  <c r="AA430" i="45"/>
  <c r="AA431" i="45"/>
  <c r="AA432" i="45"/>
  <c r="AA433" i="45"/>
  <c r="AA434" i="45"/>
  <c r="AA435" i="45"/>
  <c r="AA438" i="45"/>
  <c r="AA439" i="45"/>
  <c r="AA440" i="45"/>
  <c r="AA441" i="45"/>
  <c r="AA442" i="45"/>
  <c r="AA443" i="45"/>
  <c r="AA446" i="45"/>
  <c r="AA447" i="45"/>
  <c r="AA448" i="45"/>
  <c r="AA449" i="45"/>
  <c r="AA450" i="45"/>
  <c r="AA451" i="45"/>
  <c r="AA454" i="45"/>
  <c r="AA455" i="45"/>
  <c r="AA456" i="45"/>
  <c r="AA457" i="45"/>
  <c r="AA458" i="45"/>
  <c r="AA459" i="45"/>
  <c r="AA462" i="45"/>
  <c r="AA463" i="45"/>
  <c r="AA464" i="45"/>
  <c r="AA465" i="45"/>
  <c r="AA466" i="45"/>
  <c r="AA467" i="45"/>
  <c r="AB137" i="46" l="1"/>
  <c r="AB136" i="46"/>
  <c r="AB135" i="46"/>
  <c r="AB134" i="46"/>
  <c r="AB133" i="46"/>
  <c r="AB132" i="46"/>
  <c r="AB128" i="46"/>
  <c r="AB127" i="46"/>
  <c r="AB126" i="46"/>
  <c r="AB125" i="46"/>
  <c r="AB124" i="46"/>
  <c r="AB123" i="46"/>
  <c r="AB119" i="46"/>
  <c r="AB118" i="46"/>
  <c r="AB117" i="46"/>
  <c r="AB116" i="46"/>
  <c r="AB115" i="46"/>
  <c r="AB114" i="46"/>
  <c r="AB110" i="46"/>
  <c r="AB109" i="46"/>
  <c r="AB108" i="46"/>
  <c r="AB107" i="46"/>
  <c r="AB106" i="46"/>
  <c r="AB105" i="46"/>
  <c r="AB101" i="46"/>
  <c r="AB100" i="46"/>
  <c r="AB99" i="46"/>
  <c r="AB98" i="46"/>
  <c r="AB97" i="46"/>
  <c r="AB96" i="46"/>
  <c r="AB92" i="46"/>
  <c r="AB91" i="46"/>
  <c r="AB90" i="46"/>
  <c r="AB89" i="46"/>
  <c r="AB88" i="46"/>
  <c r="AB87" i="46"/>
  <c r="AB83" i="46"/>
  <c r="AB82" i="46"/>
  <c r="AB81" i="46"/>
  <c r="AB80" i="46"/>
  <c r="AB79" i="46"/>
  <c r="AB78" i="46"/>
  <c r="AB74" i="46"/>
  <c r="AB73" i="46"/>
  <c r="AB72" i="46"/>
  <c r="AB71" i="46"/>
  <c r="AB70" i="46"/>
  <c r="AB69" i="46"/>
  <c r="AB65" i="46"/>
  <c r="AB64" i="46"/>
  <c r="AB63" i="46"/>
  <c r="AB62" i="46"/>
  <c r="AB61" i="46"/>
  <c r="AB60" i="46"/>
  <c r="AB56" i="46"/>
  <c r="AB55" i="46"/>
  <c r="AB54" i="46"/>
  <c r="AB53" i="46"/>
  <c r="AB52" i="46"/>
  <c r="AB51" i="46"/>
  <c r="AB47" i="46"/>
  <c r="AB46" i="46"/>
  <c r="AB45" i="46"/>
  <c r="AB44" i="46"/>
  <c r="AB43" i="46"/>
  <c r="AB42" i="46"/>
  <c r="AB38" i="46"/>
  <c r="AB37" i="46"/>
  <c r="AB36" i="46"/>
  <c r="AB35" i="46"/>
  <c r="AB34" i="46"/>
  <c r="AB33" i="46"/>
  <c r="AB29" i="46"/>
  <c r="AB28" i="46"/>
  <c r="AB27" i="46"/>
  <c r="AB26" i="46"/>
  <c r="AB25" i="46"/>
  <c r="AB24" i="46"/>
  <c r="AB20" i="46"/>
  <c r="AB19" i="46"/>
  <c r="AB18" i="46"/>
  <c r="AB17" i="46"/>
  <c r="AB16" i="46"/>
  <c r="AB15" i="46"/>
  <c r="AB7" i="46"/>
  <c r="AB8" i="46"/>
  <c r="AB9" i="46"/>
  <c r="AB10" i="46"/>
  <c r="AB11" i="46"/>
  <c r="AB6" i="46"/>
  <c r="AB189" i="46"/>
  <c r="AB191" i="46"/>
  <c r="AB194" i="46" l="1"/>
  <c r="AB193" i="46"/>
  <c r="AB190" i="46"/>
  <c r="AB192" i="46"/>
  <c r="H69" i="42"/>
  <c r="H68" i="42"/>
  <c r="H58" i="42"/>
  <c r="H57" i="42"/>
  <c r="H48" i="42"/>
  <c r="H47" i="42"/>
  <c r="H36" i="42"/>
  <c r="H35" i="42"/>
  <c r="H25" i="42"/>
  <c r="H24" i="42"/>
  <c r="H14" i="42"/>
  <c r="H13" i="42"/>
  <c r="F69" i="42"/>
  <c r="F68" i="42"/>
  <c r="F58" i="42"/>
  <c r="F57" i="42"/>
  <c r="F48" i="42"/>
  <c r="F47" i="42"/>
  <c r="F36" i="42"/>
  <c r="F35" i="42"/>
  <c r="F25" i="42"/>
  <c r="F24" i="42"/>
  <c r="F14" i="42"/>
  <c r="F13" i="42"/>
  <c r="D69" i="42"/>
  <c r="D68" i="42"/>
  <c r="D58" i="42"/>
  <c r="D57" i="42"/>
  <c r="D48" i="42"/>
  <c r="D47" i="42"/>
  <c r="D36" i="42"/>
  <c r="D35" i="42"/>
  <c r="D25" i="42"/>
  <c r="D24" i="42"/>
  <c r="D14" i="42"/>
  <c r="D13" i="42"/>
  <c r="B67" i="42"/>
  <c r="B69" i="42" s="1"/>
  <c r="B56" i="42"/>
  <c r="B58" i="42" s="1"/>
  <c r="B46" i="42"/>
  <c r="B48" i="42" s="1"/>
  <c r="B23" i="42"/>
  <c r="B25" i="42" s="1"/>
  <c r="B34" i="42"/>
  <c r="B36" i="42" s="1"/>
  <c r="B12" i="42"/>
  <c r="B13" i="42" s="1"/>
  <c r="B70" i="42"/>
  <c r="H68" i="37"/>
  <c r="H67" i="37"/>
  <c r="F68" i="38"/>
  <c r="F67" i="38"/>
  <c r="F57" i="38"/>
  <c r="F56" i="38"/>
  <c r="F47" i="38"/>
  <c r="F46" i="38"/>
  <c r="F35" i="38"/>
  <c r="F34" i="38"/>
  <c r="F24" i="38"/>
  <c r="F23" i="38"/>
  <c r="F14" i="38"/>
  <c r="F13" i="38"/>
  <c r="D68" i="38"/>
  <c r="D67" i="38"/>
  <c r="D57" i="38"/>
  <c r="D56" i="38"/>
  <c r="D47" i="38"/>
  <c r="D46" i="38"/>
  <c r="D35" i="38"/>
  <c r="D34" i="38"/>
  <c r="D24" i="38"/>
  <c r="D23" i="38"/>
  <c r="D14" i="38"/>
  <c r="D13" i="38"/>
  <c r="B66" i="38"/>
  <c r="B68" i="38" s="1"/>
  <c r="B64" i="38"/>
  <c r="B63" i="38"/>
  <c r="B62" i="38"/>
  <c r="B55" i="38"/>
  <c r="B57" i="38" s="1"/>
  <c r="B54" i="38"/>
  <c r="B53" i="38"/>
  <c r="B52" i="38"/>
  <c r="B45" i="38"/>
  <c r="B47" i="38" s="1"/>
  <c r="B44" i="38"/>
  <c r="B43" i="38"/>
  <c r="B42" i="38"/>
  <c r="B33" i="38"/>
  <c r="B35" i="38" s="1"/>
  <c r="B31" i="38"/>
  <c r="B30" i="38"/>
  <c r="B29" i="38"/>
  <c r="B22" i="38"/>
  <c r="B24" i="38" s="1"/>
  <c r="B21" i="38"/>
  <c r="B20" i="38"/>
  <c r="B19" i="38"/>
  <c r="B12" i="38"/>
  <c r="B13" i="38" s="1"/>
  <c r="B11" i="38"/>
  <c r="B10" i="38"/>
  <c r="B9" i="38"/>
  <c r="B8" i="38"/>
  <c r="B69" i="38"/>
  <c r="B69" i="36"/>
  <c r="F68" i="35"/>
  <c r="F67" i="35"/>
  <c r="F57" i="35"/>
  <c r="F56" i="35"/>
  <c r="F47" i="35"/>
  <c r="F46" i="35"/>
  <c r="F35" i="35"/>
  <c r="F34" i="35"/>
  <c r="F24" i="35"/>
  <c r="F23" i="35"/>
  <c r="F14" i="35"/>
  <c r="F13" i="35"/>
  <c r="D68" i="35"/>
  <c r="D67" i="35"/>
  <c r="D57" i="35"/>
  <c r="D56" i="35"/>
  <c r="D47" i="35"/>
  <c r="D46" i="35"/>
  <c r="D35" i="35"/>
  <c r="D34" i="35"/>
  <c r="D24" i="35"/>
  <c r="D23" i="35"/>
  <c r="D14" i="35"/>
  <c r="D13" i="35"/>
  <c r="B66" i="35"/>
  <c r="B68" i="35" s="1"/>
  <c r="B65" i="35"/>
  <c r="B64" i="35"/>
  <c r="B63" i="35"/>
  <c r="B62" i="35"/>
  <c r="B55" i="35"/>
  <c r="B57" i="35" s="1"/>
  <c r="B54" i="35"/>
  <c r="B53" i="35"/>
  <c r="B52" i="35"/>
  <c r="B45" i="35"/>
  <c r="B47" i="35" s="1"/>
  <c r="B44" i="35"/>
  <c r="B43" i="35"/>
  <c r="B42" i="35"/>
  <c r="B33" i="35"/>
  <c r="B35" i="35" s="1"/>
  <c r="B32" i="35"/>
  <c r="B31" i="35"/>
  <c r="B30" i="35"/>
  <c r="B29" i="35"/>
  <c r="B22" i="35"/>
  <c r="B24" i="35" s="1"/>
  <c r="B21" i="35"/>
  <c r="B20" i="35"/>
  <c r="B19" i="35"/>
  <c r="B12" i="35"/>
  <c r="B14" i="35" s="1"/>
  <c r="B11" i="35"/>
  <c r="B10" i="35"/>
  <c r="B9" i="35"/>
  <c r="B8" i="35"/>
  <c r="B69" i="35"/>
  <c r="H58" i="33"/>
  <c r="H57" i="33"/>
  <c r="H47" i="33"/>
  <c r="H46" i="33"/>
  <c r="H35" i="33"/>
  <c r="H34" i="33"/>
  <c r="H24" i="33"/>
  <c r="H23" i="33"/>
  <c r="H14" i="33"/>
  <c r="H13" i="33"/>
  <c r="F58" i="33"/>
  <c r="F57" i="33"/>
  <c r="F47" i="33"/>
  <c r="F46" i="33"/>
  <c r="F35" i="33"/>
  <c r="F34" i="33"/>
  <c r="F24" i="33"/>
  <c r="F23" i="33"/>
  <c r="F14" i="33"/>
  <c r="F13" i="33"/>
  <c r="D58" i="33"/>
  <c r="D57" i="33"/>
  <c r="D47" i="33"/>
  <c r="D46" i="33"/>
  <c r="D35" i="33"/>
  <c r="D34" i="33"/>
  <c r="D24" i="33"/>
  <c r="D23" i="33"/>
  <c r="D14" i="33"/>
  <c r="D13" i="33"/>
  <c r="B54" i="33"/>
  <c r="B53" i="33"/>
  <c r="B52" i="33"/>
  <c r="B45" i="33"/>
  <c r="B47" i="33" s="1"/>
  <c r="B33" i="33"/>
  <c r="B34" i="33" s="1"/>
  <c r="B22" i="33"/>
  <c r="B24" i="33" s="1"/>
  <c r="B12" i="33"/>
  <c r="B14" i="33" s="1"/>
  <c r="B59" i="32"/>
  <c r="B59" i="31"/>
  <c r="B59" i="30"/>
  <c r="B58" i="28"/>
  <c r="F55" i="28"/>
  <c r="F57" i="28" s="1"/>
  <c r="D55" i="28"/>
  <c r="D56" i="28" s="1"/>
  <c r="B44" i="28"/>
  <c r="B45" i="28" s="1"/>
  <c r="B32" i="28"/>
  <c r="B33" i="28" s="1"/>
  <c r="B22" i="28"/>
  <c r="B23" i="28" s="1"/>
  <c r="B12" i="28"/>
  <c r="B14" i="28" s="1"/>
  <c r="F54" i="28"/>
  <c r="D54" i="28"/>
  <c r="B54" i="28"/>
  <c r="F53" i="28"/>
  <c r="D53" i="28"/>
  <c r="B43" i="28"/>
  <c r="B53" i="28" s="1"/>
  <c r="B31" i="28"/>
  <c r="B21" i="28"/>
  <c r="F52" i="28"/>
  <c r="D52" i="28"/>
  <c r="B42" i="28"/>
  <c r="B30" i="28"/>
  <c r="B20" i="28"/>
  <c r="B9" i="28"/>
  <c r="B52" i="28"/>
  <c r="F51" i="28"/>
  <c r="D51" i="28"/>
  <c r="B41" i="28"/>
  <c r="B29" i="28"/>
  <c r="B19" i="28"/>
  <c r="B8" i="28"/>
  <c r="B51" i="28"/>
  <c r="F46" i="28"/>
  <c r="D46" i="28"/>
  <c r="F45" i="28"/>
  <c r="D45" i="28"/>
  <c r="F34" i="28"/>
  <c r="D34" i="28"/>
  <c r="F33" i="28"/>
  <c r="D33" i="28"/>
  <c r="F24" i="28"/>
  <c r="D24" i="28"/>
  <c r="F23" i="28"/>
  <c r="D23" i="28"/>
  <c r="F14" i="28"/>
  <c r="D14" i="28"/>
  <c r="F13" i="28"/>
  <c r="D13" i="28"/>
  <c r="F46" i="26"/>
  <c r="F45" i="26"/>
  <c r="F34" i="26"/>
  <c r="F33" i="26"/>
  <c r="F24" i="26"/>
  <c r="F23" i="26"/>
  <c r="F14" i="26"/>
  <c r="F13" i="26"/>
  <c r="F55" i="26"/>
  <c r="F57" i="26" s="1"/>
  <c r="F54" i="26"/>
  <c r="F53" i="26"/>
  <c r="F52" i="26"/>
  <c r="F51" i="26"/>
  <c r="D55" i="26"/>
  <c r="D57" i="26" s="1"/>
  <c r="D54" i="26"/>
  <c r="D53" i="26"/>
  <c r="D52" i="26"/>
  <c r="D51" i="26"/>
  <c r="D46" i="26"/>
  <c r="D45" i="26"/>
  <c r="D34" i="26"/>
  <c r="D33" i="26"/>
  <c r="D24" i="26"/>
  <c r="D23" i="26"/>
  <c r="D14" i="26"/>
  <c r="D13" i="26"/>
  <c r="B58" i="26"/>
  <c r="B44" i="26"/>
  <c r="B45" i="26" s="1"/>
  <c r="B32" i="26"/>
  <c r="B33" i="26" s="1"/>
  <c r="B22" i="26"/>
  <c r="B24" i="26" s="1"/>
  <c r="B12" i="26"/>
  <c r="B14" i="26" s="1"/>
  <c r="B54" i="26"/>
  <c r="B42" i="26"/>
  <c r="B52" i="26" s="1"/>
  <c r="B30" i="26"/>
  <c r="B20" i="26"/>
  <c r="B9" i="26"/>
  <c r="B43" i="26"/>
  <c r="B53" i="26" s="1"/>
  <c r="B31" i="26"/>
  <c r="B21" i="26"/>
  <c r="B41" i="26"/>
  <c r="B51" i="26" s="1"/>
  <c r="B29" i="26"/>
  <c r="B19" i="26"/>
  <c r="B8" i="26"/>
  <c r="F33" i="12"/>
  <c r="D33" i="12"/>
  <c r="B33" i="12"/>
  <c r="F12" i="12"/>
  <c r="D12" i="12"/>
  <c r="B12" i="12"/>
  <c r="F22" i="12"/>
  <c r="D22" i="12"/>
  <c r="B22" i="12"/>
  <c r="F31" i="11"/>
  <c r="D31" i="11"/>
  <c r="B31" i="11"/>
  <c r="F21" i="11"/>
  <c r="D21" i="11"/>
  <c r="B21" i="11"/>
  <c r="F11" i="11"/>
  <c r="D11" i="11"/>
  <c r="B11" i="11"/>
  <c r="F11" i="10"/>
  <c r="D11" i="10"/>
  <c r="B11" i="10"/>
  <c r="F21" i="10"/>
  <c r="D21" i="10"/>
  <c r="B21" i="10"/>
  <c r="F31" i="10"/>
  <c r="D31" i="10"/>
  <c r="B31" i="10"/>
  <c r="F11" i="9"/>
  <c r="D11" i="9"/>
  <c r="B11" i="9"/>
  <c r="F21" i="9"/>
  <c r="D21" i="9"/>
  <c r="B21" i="9"/>
  <c r="F31" i="9"/>
  <c r="D31" i="9"/>
  <c r="B31" i="9"/>
  <c r="F31" i="8"/>
  <c r="D31" i="8"/>
  <c r="B31" i="8"/>
  <c r="F21" i="8"/>
  <c r="D21" i="8"/>
  <c r="B21" i="8"/>
  <c r="F11" i="8"/>
  <c r="D11" i="8"/>
  <c r="B11" i="8"/>
  <c r="F11" i="6"/>
  <c r="D11" i="6"/>
  <c r="B11" i="6"/>
  <c r="H11" i="5"/>
  <c r="F11" i="5"/>
  <c r="D11" i="5"/>
  <c r="B11" i="5"/>
  <c r="F11" i="4"/>
  <c r="D11" i="4"/>
  <c r="B11" i="4"/>
  <c r="F11" i="2"/>
  <c r="D11" i="2"/>
  <c r="B11" i="2"/>
  <c r="F11" i="7"/>
  <c r="D11" i="7"/>
  <c r="B11" i="7"/>
  <c r="B55" i="26"/>
  <c r="B56" i="26" s="1"/>
  <c r="B23" i="33"/>
  <c r="B35" i="33"/>
  <c r="F56" i="28"/>
  <c r="B35" i="42"/>
  <c r="B68" i="42"/>
  <c r="B46" i="38"/>
  <c r="B14" i="42"/>
  <c r="B34" i="38" l="1"/>
  <c r="D56" i="26"/>
  <c r="B56" i="33"/>
  <c r="B47" i="42"/>
  <c r="B46" i="28"/>
  <c r="D57" i="28"/>
  <c r="B67" i="35"/>
  <c r="B14" i="38"/>
  <c r="B57" i="42"/>
  <c r="B13" i="28"/>
  <c r="B55" i="28"/>
  <c r="B34" i="28"/>
  <c r="B24" i="42"/>
  <c r="B56" i="35"/>
  <c r="B34" i="35"/>
  <c r="B46" i="35"/>
  <c r="B23" i="26"/>
  <c r="B56" i="38"/>
  <c r="B46" i="26"/>
  <c r="B34" i="26"/>
  <c r="B13" i="26"/>
  <c r="B57" i="26"/>
  <c r="B46" i="33"/>
  <c r="B13" i="35"/>
  <c r="B24" i="28"/>
  <c r="B13" i="33"/>
  <c r="B58" i="33"/>
  <c r="B57" i="33"/>
  <c r="B67" i="38"/>
  <c r="F56" i="26"/>
  <c r="B23" i="38"/>
  <c r="B23" i="35"/>
  <c r="B57" i="28" l="1"/>
  <c r="B56" i="28"/>
</calcChain>
</file>

<file path=xl/sharedStrings.xml><?xml version="1.0" encoding="utf-8"?>
<sst xmlns="http://schemas.openxmlformats.org/spreadsheetml/2006/main" count="2358" uniqueCount="171">
  <si>
    <t>Promotional Plays</t>
  </si>
  <si>
    <t>Wagers</t>
  </si>
  <si>
    <t>Payouts</t>
  </si>
  <si>
    <t>Mohegan Sun</t>
  </si>
  <si>
    <t>Philadelphia Park</t>
  </si>
  <si>
    <t>Authorized Slot Machines</t>
  </si>
  <si>
    <t>Total</t>
  </si>
  <si>
    <t>Gaming Site</t>
  </si>
  <si>
    <t>Year-to-Date</t>
  </si>
  <si>
    <t>Statistics for the Week of Jan 1, 2007 - Jan 6, 2007</t>
  </si>
  <si>
    <t>Statistics for the Year Ended December 31, 2006</t>
  </si>
  <si>
    <t>Month-to-Date</t>
  </si>
  <si>
    <t>Week of Nov 13</t>
  </si>
  <si>
    <t>2006</t>
  </si>
  <si>
    <t>November 2006</t>
  </si>
  <si>
    <t>Week of Nov 20</t>
  </si>
  <si>
    <t>Week of Nov 27</t>
  </si>
  <si>
    <t>December 2006</t>
  </si>
  <si>
    <t>Week of Dec 4</t>
  </si>
  <si>
    <t>Week of Nov 6</t>
  </si>
  <si>
    <t>Week of Dec 11</t>
  </si>
  <si>
    <t>Week of Dec 18</t>
  </si>
  <si>
    <t>Gaming Revenues</t>
  </si>
  <si>
    <t>Week of Dec 25</t>
  </si>
  <si>
    <t>Philadelphia Park*</t>
  </si>
  <si>
    <t>Tax (55%)</t>
  </si>
  <si>
    <t>Week of Jan 1</t>
  </si>
  <si>
    <t>January 2007</t>
  </si>
  <si>
    <t>2007</t>
  </si>
  <si>
    <t>Week of Jan 8</t>
  </si>
  <si>
    <t>Adjustments</t>
  </si>
  <si>
    <t>Gross Terminal Revenue</t>
  </si>
  <si>
    <t>Operator Share (45%)</t>
  </si>
  <si>
    <t>Report Notes</t>
  </si>
  <si>
    <t>- Promotional plays are not taxed per statute.</t>
  </si>
  <si>
    <t>- Tax Revenue and Operator Share estimated by PGCB.</t>
  </si>
  <si>
    <t>- The Authorized Slot Machine count is an average and can vary slightly day to day.</t>
  </si>
  <si>
    <t>- Figures for Week of Dec 18th for Philadelphia Park include test night results of Dec 18th.</t>
  </si>
  <si>
    <t>- Figures for Week of Dec 11th for Philadelphia Park reflect test night results of Dec 17th.</t>
  </si>
  <si>
    <t>- Figures for Week of Nov 6 reflect test night results of Nov 10th and 12th.</t>
  </si>
  <si>
    <t>- Accout adjustments made by Department of Revenue based on analysis of daily reports through the Central Computer System.</t>
  </si>
  <si>
    <t>Harrah's Chester Downs</t>
  </si>
  <si>
    <t>Week of Jan 15</t>
  </si>
  <si>
    <t>- Harrah's Chester Downs figures for Week of Jan 15 reflect test night results of Jan 20th and 21st.</t>
  </si>
  <si>
    <t>Week of Jan 22</t>
  </si>
  <si>
    <t>Week of Jan 29</t>
  </si>
  <si>
    <t>February 2007</t>
  </si>
  <si>
    <t>Week of February 5</t>
  </si>
  <si>
    <t>Week of February 12</t>
  </si>
  <si>
    <t>Week of February 19</t>
  </si>
  <si>
    <t>Presque Isle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</si>
  <si>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</t>
  </si>
  <si>
    <t>Week of February 26</t>
  </si>
  <si>
    <t>March 2007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</si>
  <si>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
• Presque Isle figures reflect test night data of 2/26 and results of operations for the period 2/28 through 3/3.</t>
  </si>
  <si>
    <t>Week of</t>
  </si>
  <si>
    <t>March 5 - March 11</t>
  </si>
  <si>
    <t>March 12 - March 18</t>
  </si>
  <si>
    <t>March 19 - March 25</t>
  </si>
  <si>
    <t>March 26 - April 1</t>
  </si>
  <si>
    <t>April 2007</t>
  </si>
  <si>
    <t>Month-to Date</t>
  </si>
  <si>
    <t>April 2 - April 8</t>
  </si>
  <si>
    <t xml:space="preserve">                                                                        </t>
  </si>
  <si>
    <t>April 9 - April 15</t>
  </si>
  <si>
    <t>April 23 - April 29</t>
  </si>
  <si>
    <t>April 30 - May 6</t>
  </si>
  <si>
    <t>May 2007</t>
  </si>
  <si>
    <t>May 7 - May 13</t>
  </si>
  <si>
    <t>May 14 - May 20</t>
  </si>
  <si>
    <t>May 21 - May 27</t>
  </si>
  <si>
    <t>May 28 - June 3</t>
  </si>
  <si>
    <t>June 2007</t>
  </si>
  <si>
    <t>June 4 - June 10</t>
  </si>
  <si>
    <t>The Meadows</t>
  </si>
  <si>
    <t>June 11 - June 17</t>
  </si>
  <si>
    <t>June 18 - June 24</t>
  </si>
  <si>
    <t>June 25 - July 1</t>
  </si>
  <si>
    <t>July 2007</t>
  </si>
  <si>
    <t>July 2 - July 8</t>
  </si>
  <si>
    <t>July 9 - July 15</t>
  </si>
  <si>
    <t>July 16 - July 22</t>
  </si>
  <si>
    <t>July 23 - July 29</t>
  </si>
  <si>
    <t>July 30 - August 5</t>
  </si>
  <si>
    <t>August 2007</t>
  </si>
  <si>
    <t>Grand Total</t>
  </si>
  <si>
    <t>FOOTNOTES:</t>
  </si>
  <si>
    <t>State Tax (42%)</t>
  </si>
  <si>
    <r>
      <t xml:space="preserve">Adjustments </t>
    </r>
    <r>
      <rPr>
        <vertAlign val="superscript"/>
        <sz val="10"/>
        <rFont val="Book Antiqua"/>
        <family val="1"/>
      </rPr>
      <t>1</t>
    </r>
  </si>
  <si>
    <r>
      <t xml:space="preserve">LSA (10%) </t>
    </r>
    <r>
      <rPr>
        <vertAlign val="superscript"/>
        <sz val="10"/>
        <rFont val="Book Antiqua"/>
        <family val="1"/>
      </rPr>
      <t>2</t>
    </r>
  </si>
  <si>
    <t xml:space="preserve">2 Local Share Assessment               </t>
  </si>
  <si>
    <r>
      <t>Rutter's Store 15</t>
    </r>
    <r>
      <rPr>
        <u/>
        <vertAlign val="superscript"/>
        <sz val="10"/>
        <color rgb="FF000000"/>
        <rFont val="Book Antiqua"/>
        <family val="1"/>
      </rPr>
      <t>4</t>
    </r>
  </si>
  <si>
    <t>4 Operator is Marquee by Penn</t>
  </si>
  <si>
    <r>
      <t>Rutter's Store 37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</si>
  <si>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60</t>
    </r>
    <r>
      <rPr>
        <u/>
        <vertAlign val="superscript"/>
        <sz val="10"/>
        <color rgb="FF000000"/>
        <rFont val="Book Antiqua"/>
        <family val="1"/>
      </rPr>
      <t>4</t>
    </r>
  </si>
  <si>
    <t>VIDEO GAMING TERMINAL REPORT</t>
  </si>
  <si>
    <r>
      <t>Rutter's Store 79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</si>
  <si>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36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</si>
  <si>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16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</si>
  <si>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8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</si>
  <si>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212</t>
    </r>
    <r>
      <rPr>
        <u/>
        <vertAlign val="superscript"/>
        <sz val="10"/>
        <color theme="1"/>
        <rFont val="Book Antiqua"/>
        <family val="1"/>
      </rPr>
      <t>4</t>
    </r>
  </si>
  <si>
    <r>
      <t>Travel Centers of America 213</t>
    </r>
    <r>
      <rPr>
        <b/>
        <u/>
        <vertAlign val="superscript"/>
        <sz val="10"/>
        <color theme="1"/>
        <rFont val="Book Antiqua"/>
        <family val="1"/>
      </rPr>
      <t>4</t>
    </r>
  </si>
  <si>
    <t>{"extentsLinked":false,"version":2}</t>
  </si>
  <si>
    <t>Establishments</t>
  </si>
  <si>
    <t xml:space="preserve">                                   VIDEO GAMING TERMINAL REPORT</t>
  </si>
  <si>
    <r>
      <t>Travel Centers of America 336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</si>
  <si>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3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</si>
  <si>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56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</si>
  <si>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4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</si>
  <si>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68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</si>
  <si>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69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</si>
  <si>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96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</si>
  <si>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81</t>
    </r>
    <r>
      <rPr>
        <u/>
        <vertAlign val="superscript"/>
        <sz val="10"/>
        <color rgb="FF000000"/>
        <rFont val="Book Antiqua"/>
        <family val="1"/>
      </rPr>
      <t>4</t>
    </r>
  </si>
  <si>
    <r>
      <t>Rutter’s Store 77</t>
    </r>
    <r>
      <rPr>
        <u/>
        <vertAlign val="superscript"/>
        <sz val="10"/>
        <color theme="1"/>
        <rFont val="Book Antiqua"/>
        <family val="1"/>
      </rPr>
      <t>4</t>
    </r>
  </si>
  <si>
    <r>
      <t>Rutter’s Store 53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</si>
  <si>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17</t>
    </r>
    <r>
      <rPr>
        <u/>
        <vertAlign val="superscript"/>
        <sz val="10"/>
        <color theme="1"/>
        <rFont val="Book Antiqua"/>
        <family val="1"/>
      </rPr>
      <t>4</t>
    </r>
  </si>
  <si>
    <r>
      <t>Love’s Travel Stop #366</t>
    </r>
    <r>
      <rPr>
        <u/>
        <vertAlign val="superscript"/>
        <sz val="10"/>
        <color theme="1"/>
        <rFont val="Book Antiqua"/>
        <family val="1"/>
      </rPr>
      <t>5</t>
    </r>
  </si>
  <si>
    <r>
      <t>Love’s Travel Stop #407</t>
    </r>
    <r>
      <rPr>
        <u/>
        <vertAlign val="superscript"/>
        <sz val="10"/>
        <color theme="1"/>
        <rFont val="Book Antiqua"/>
        <family val="1"/>
      </rPr>
      <t>5</t>
    </r>
  </si>
  <si>
    <r>
      <t>Love's Travel Stop #324</t>
    </r>
    <r>
      <rPr>
        <u/>
        <vertAlign val="superscript"/>
        <sz val="10"/>
        <color theme="1"/>
        <rFont val="Book Antiqua"/>
        <family val="1"/>
      </rPr>
      <t>5</t>
    </r>
  </si>
  <si>
    <r>
      <t>Love's Travel Stop #358</t>
    </r>
    <r>
      <rPr>
        <u/>
        <vertAlign val="superscript"/>
        <sz val="10"/>
        <color theme="1"/>
        <rFont val="Book Antiqua"/>
        <family val="1"/>
      </rPr>
      <t>5</t>
    </r>
  </si>
  <si>
    <r>
      <t>TA Operating LLC (Site #214), Milesburg</t>
    </r>
    <r>
      <rPr>
        <u/>
        <vertAlign val="superscript"/>
        <sz val="10"/>
        <color theme="1"/>
        <rFont val="Book Antiqua"/>
        <family val="1"/>
      </rPr>
      <t>4</t>
    </r>
  </si>
  <si>
    <r>
      <t>Hickory Run Travel Plaza</t>
    </r>
    <r>
      <rPr>
        <u/>
        <vertAlign val="superscript"/>
        <sz val="10"/>
        <color theme="1"/>
        <rFont val="Book Antiqua"/>
        <family val="1"/>
      </rPr>
      <t>6</t>
    </r>
  </si>
  <si>
    <r>
      <t>Liberty Travel Plaza - Gouldsboro</t>
    </r>
    <r>
      <rPr>
        <u/>
        <vertAlign val="superscript"/>
        <sz val="10"/>
        <rFont val="Book Antiqua"/>
        <family val="1"/>
      </rPr>
      <t>6</t>
    </r>
  </si>
  <si>
    <r>
      <t>TA Operating LLC (Site #67), Harrisville</t>
    </r>
    <r>
      <rPr>
        <u/>
        <vertAlign val="superscript"/>
        <sz val="10"/>
        <rFont val="Book Antiqua"/>
        <family val="1"/>
      </rPr>
      <t>4</t>
    </r>
  </si>
  <si>
    <r>
      <t>Rutter's Store 20</t>
    </r>
    <r>
      <rPr>
        <u/>
        <vertAlign val="superscript"/>
        <sz val="10"/>
        <rFont val="Book Antiqua"/>
        <family val="1"/>
      </rPr>
      <t>4</t>
    </r>
  </si>
  <si>
    <r>
      <t>Rutter's Store 87</t>
    </r>
    <r>
      <rPr>
        <u/>
        <vertAlign val="superscript"/>
        <sz val="10"/>
        <rFont val="Book Antiqua"/>
        <family val="1"/>
      </rPr>
      <t>4</t>
    </r>
  </si>
  <si>
    <r>
      <t>Liberty Travel Plaza - Mifflintown</t>
    </r>
    <r>
      <rPr>
        <u/>
        <vertAlign val="superscript"/>
        <sz val="10"/>
        <rFont val="Book Antiqua"/>
        <family val="1"/>
      </rPr>
      <t>6</t>
    </r>
  </si>
  <si>
    <r>
      <t>Liberty Travel Plaza - Gibson</t>
    </r>
    <r>
      <rPr>
        <u/>
        <vertAlign val="superscript"/>
        <sz val="10"/>
        <rFont val="Book Antiqua"/>
        <family val="1"/>
      </rPr>
      <t>6</t>
    </r>
  </si>
  <si>
    <r>
      <t>Liberty Travel Plaza, Avis</t>
    </r>
    <r>
      <rPr>
        <u/>
        <vertAlign val="superscript"/>
        <sz val="10"/>
        <color theme="1"/>
        <rFont val="Book Antiqua"/>
        <family val="1"/>
      </rPr>
      <t>6</t>
    </r>
  </si>
  <si>
    <r>
      <t>Liberty Travel Plaza - Mifflinville</t>
    </r>
    <r>
      <rPr>
        <u/>
        <vertAlign val="superscript"/>
        <sz val="10"/>
        <rFont val="Book Antiqua"/>
        <family val="1"/>
      </rPr>
      <t>6</t>
    </r>
  </si>
  <si>
    <t>1 Made by Department of Revenue based on an analysis of reports from the central control computer system.</t>
  </si>
  <si>
    <r>
      <t>Liberty Travel Plaza - Lake Ariel</t>
    </r>
    <r>
      <rPr>
        <u/>
        <vertAlign val="superscript"/>
        <sz val="10"/>
        <rFont val="Book Antiqua"/>
        <family val="1"/>
      </rPr>
      <t>6</t>
    </r>
  </si>
  <si>
    <r>
      <t>Liberty Travel Plaza - Duncannon</t>
    </r>
    <r>
      <rPr>
        <u/>
        <vertAlign val="superscript"/>
        <sz val="10"/>
        <rFont val="Book Antiqua"/>
        <family val="1"/>
      </rPr>
      <t>6</t>
    </r>
  </si>
  <si>
    <r>
      <t>Liberty Travel Plaza - Mt.Cobb</t>
    </r>
    <r>
      <rPr>
        <u/>
        <vertAlign val="superscript"/>
        <sz val="10"/>
        <rFont val="Book Antiqua"/>
        <family val="1"/>
      </rPr>
      <t>6</t>
    </r>
  </si>
  <si>
    <r>
      <t>Pilot Travel Center #518</t>
    </r>
    <r>
      <rPr>
        <u/>
        <vertAlign val="superscript"/>
        <sz val="10"/>
        <rFont val="Book Antiqua"/>
        <family val="1"/>
      </rPr>
      <t>5</t>
    </r>
  </si>
  <si>
    <r>
      <t>Pilot Travel Center #001</t>
    </r>
    <r>
      <rPr>
        <u/>
        <vertAlign val="superscript"/>
        <sz val="10"/>
        <rFont val="Book Antiqua"/>
        <family val="1"/>
      </rPr>
      <t>5</t>
    </r>
  </si>
  <si>
    <r>
      <t>Geneva Truck Stop</t>
    </r>
    <r>
      <rPr>
        <u/>
        <vertAlign val="superscript"/>
        <sz val="10"/>
        <rFont val="Book Antiqua"/>
        <family val="1"/>
      </rPr>
      <t>5</t>
    </r>
  </si>
  <si>
    <r>
      <t>TA Operating LLC (Site #012), Harrisburg</t>
    </r>
    <r>
      <rPr>
        <u/>
        <vertAlign val="superscript"/>
        <sz val="10"/>
        <rFont val="Book Antiqua"/>
        <family val="1"/>
      </rPr>
      <t>4</t>
    </r>
  </si>
  <si>
    <r>
      <t>Pilot Travel Center #708</t>
    </r>
    <r>
      <rPr>
        <u/>
        <vertAlign val="superscript"/>
        <sz val="10"/>
        <rFont val="Book Antiqua"/>
        <family val="1"/>
      </rPr>
      <t>5</t>
    </r>
  </si>
  <si>
    <r>
      <t>Pilot Travel Center #336</t>
    </r>
    <r>
      <rPr>
        <u/>
        <vertAlign val="superscript"/>
        <sz val="10"/>
        <color theme="1"/>
        <rFont val="Book Antiqua"/>
        <family val="1"/>
      </rPr>
      <t>5</t>
    </r>
  </si>
  <si>
    <r>
      <t>Pilot Travel Center #707</t>
    </r>
    <r>
      <rPr>
        <u/>
        <vertAlign val="superscript"/>
        <sz val="10"/>
        <rFont val="Book Antiqua"/>
        <family val="1"/>
      </rPr>
      <t>5</t>
    </r>
  </si>
  <si>
    <r>
      <t>Pilot Travel Center #709</t>
    </r>
    <r>
      <rPr>
        <u/>
        <vertAlign val="superscript"/>
        <sz val="10"/>
        <rFont val="Book Antiqua"/>
        <family val="1"/>
      </rPr>
      <t>5</t>
    </r>
  </si>
  <si>
    <r>
      <t>Pilot Travel Center #710</t>
    </r>
    <r>
      <rPr>
        <u/>
        <vertAlign val="superscript"/>
        <sz val="10"/>
        <rFont val="Book Antiqua"/>
        <family val="1"/>
      </rPr>
      <t>5</t>
    </r>
  </si>
  <si>
    <r>
      <t>Liberty Travel Plaza - Lakewood</t>
    </r>
    <r>
      <rPr>
        <u/>
        <vertAlign val="superscript"/>
        <sz val="10"/>
        <rFont val="Book Antiqua"/>
        <family val="1"/>
      </rPr>
      <t>6</t>
    </r>
  </si>
  <si>
    <r>
      <t>Pilot Travel Center #620</t>
    </r>
    <r>
      <rPr>
        <u/>
        <vertAlign val="superscript"/>
        <sz val="10"/>
        <rFont val="Book Antiqua"/>
        <family val="1"/>
      </rPr>
      <t>5</t>
    </r>
  </si>
  <si>
    <r>
      <t>Pilot Travel Center #081</t>
    </r>
    <r>
      <rPr>
        <u/>
        <vertAlign val="superscript"/>
        <sz val="10"/>
        <color theme="1"/>
        <rFont val="Book Antiqua"/>
        <family val="1"/>
      </rPr>
      <t>5</t>
    </r>
  </si>
  <si>
    <r>
      <t>Rutter's Store 41</t>
    </r>
    <r>
      <rPr>
        <u/>
        <vertAlign val="superscript"/>
        <sz val="10"/>
        <rFont val="Book Antiqua"/>
        <family val="1"/>
      </rPr>
      <t>4</t>
    </r>
  </si>
  <si>
    <t>FY 2023/2023 Total</t>
  </si>
  <si>
    <r>
      <t>Rutter's Store 92</t>
    </r>
    <r>
      <rPr>
        <u/>
        <vertAlign val="superscript"/>
        <sz val="10"/>
        <rFont val="Book Antiqua"/>
        <family val="1"/>
      </rPr>
      <t>4</t>
    </r>
  </si>
  <si>
    <t>6 Operator is Jango</t>
  </si>
  <si>
    <r>
      <t>Bald Eagle Truck Stop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</si>
  <si>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Keystone Restaurant &amp; Truck Stop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</si>
  <si>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Kwik Fill 229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</si>
  <si>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Kwik Fill 226</t>
    </r>
    <r>
      <rPr>
        <u/>
        <vertAlign val="superscript"/>
        <sz val="10"/>
        <color rgb="FF000000"/>
        <rFont val="Book Antiqua"/>
        <family val="1"/>
      </rPr>
      <t>5</t>
    </r>
  </si>
  <si>
    <r>
      <t>Liberty Exxon</t>
    </r>
    <r>
      <rPr>
        <u/>
        <vertAlign val="superscript"/>
        <sz val="10"/>
        <color theme="1"/>
        <rFont val="Book Antiqua"/>
        <family val="1"/>
      </rPr>
      <t>5</t>
    </r>
  </si>
  <si>
    <r>
      <t>Kwik Fill 200</t>
    </r>
    <r>
      <rPr>
        <u/>
        <vertAlign val="superscript"/>
        <sz val="10"/>
        <rFont val="Book Antiqua"/>
        <family val="1"/>
      </rPr>
      <t>5</t>
    </r>
  </si>
  <si>
    <r>
      <t>Lawrence Exxon</t>
    </r>
    <r>
      <rPr>
        <u/>
        <vertAlign val="superscript"/>
        <sz val="10"/>
        <color theme="1"/>
        <rFont val="Book Antiqua"/>
        <family val="1"/>
      </rPr>
      <t>5</t>
    </r>
  </si>
  <si>
    <r>
      <t>Trexler Plaza Truck Stop</t>
    </r>
    <r>
      <rPr>
        <u/>
        <vertAlign val="superscript"/>
        <sz val="10"/>
        <rFont val="Book Antiqua"/>
        <family val="1"/>
      </rPr>
      <t>5</t>
    </r>
  </si>
  <si>
    <r>
      <t>Dandy Mini Mart - Wysox</t>
    </r>
    <r>
      <rPr>
        <u/>
        <vertAlign val="superscript"/>
        <sz val="10"/>
        <rFont val="Book Antiqua"/>
        <family val="1"/>
      </rPr>
      <t>5</t>
    </r>
  </si>
  <si>
    <r>
      <t>Fegley's Mini Mart</t>
    </r>
    <r>
      <rPr>
        <u/>
        <vertAlign val="superscript"/>
        <sz val="10"/>
        <rFont val="Book Antiqua"/>
        <family val="1"/>
      </rPr>
      <t>5</t>
    </r>
  </si>
  <si>
    <r>
      <t>D&amp;C Fuels East</t>
    </r>
    <r>
      <rPr>
        <u/>
        <vertAlign val="superscript"/>
        <sz val="10"/>
        <rFont val="Book Antiqua"/>
        <family val="1"/>
      </rPr>
      <t>5</t>
    </r>
  </si>
  <si>
    <r>
      <t>Dandy Mini Mart, Inc. (Monroeton)</t>
    </r>
    <r>
      <rPr>
        <u/>
        <vertAlign val="superscript"/>
        <sz val="10"/>
        <color theme="1"/>
        <rFont val="Book Antiqua"/>
        <family val="1"/>
      </rPr>
      <t>5</t>
    </r>
  </si>
  <si>
    <r>
      <t>Lucky Seven Travel Plaza</t>
    </r>
    <r>
      <rPr>
        <u/>
        <vertAlign val="superscript"/>
        <sz val="10"/>
        <rFont val="Book Antiqua"/>
        <family val="1"/>
      </rPr>
      <t>5</t>
    </r>
  </si>
  <si>
    <r>
      <t>Dandy Mini Mart, Inc. (Towanda)</t>
    </r>
    <r>
      <rPr>
        <u/>
        <vertAlign val="superscript"/>
        <sz val="10"/>
        <rFont val="Book Antiqua"/>
        <family val="1"/>
      </rPr>
      <t>5</t>
    </r>
  </si>
  <si>
    <r>
      <t>Emlenton Truck Stop</t>
    </r>
    <r>
      <rPr>
        <u/>
        <vertAlign val="superscript"/>
        <sz val="10"/>
        <rFont val="Book Antiqua"/>
        <family val="1"/>
      </rPr>
      <t xml:space="preserve"> 5</t>
    </r>
  </si>
  <si>
    <t>5 Operator is J&amp;J Ventures Gaming</t>
  </si>
  <si>
    <r>
      <t>Rutter's Store 5</t>
    </r>
    <r>
      <rPr>
        <u/>
        <vertAlign val="superscript"/>
        <sz val="10"/>
        <rFont val="Book Antiqua"/>
        <family val="1"/>
      </rPr>
      <t>4</t>
    </r>
  </si>
  <si>
    <r>
      <t>Rutter's Store 80</t>
    </r>
    <r>
      <rPr>
        <u/>
        <vertAlign val="superscript"/>
        <sz val="10"/>
        <rFont val="Book Antiqua"/>
        <family val="1"/>
      </rPr>
      <t>4</t>
    </r>
  </si>
  <si>
    <r>
      <t>Rutter's Store 85</t>
    </r>
    <r>
      <rPr>
        <u/>
        <vertAlign val="superscript"/>
        <sz val="10"/>
        <rFont val="Book Antiqua"/>
        <family val="1"/>
      </rPr>
      <t>4</t>
    </r>
  </si>
  <si>
    <r>
      <t>D.M. Bowman</t>
    </r>
    <r>
      <rPr>
        <u/>
        <vertAlign val="superscript"/>
        <sz val="10"/>
        <rFont val="Book Antiqua"/>
        <family val="1"/>
      </rPr>
      <t>7</t>
    </r>
  </si>
  <si>
    <t xml:space="preserve">7 Accel Entertainment Gaming LLC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</si>
</sst>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[$-409]mmmm\-yyyy;@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sz val="10"/>
      <name val="Book Antiqua"/>
      <family val="1"/>
    </font>
    <font>
      <u/>
      <sz val="10"/>
      <name val="Book Antiqua"/>
      <family val="1"/>
    </font>
    <font>
      <b/>
      <sz val="10"/>
      <name val="Book Antiqua"/>
      <family val="1"/>
    </font>
    <font>
      <b/>
      <u/>
      <sz val="10"/>
      <name val="Book Antiqua"/>
      <family val="1"/>
    </font>
    <font>
      <sz val="10"/>
      <color indexed="8"/>
      <name val="Book Antiqua"/>
      <family val="1"/>
    </font>
    <font>
      <b/>
      <u/>
      <sz val="10"/>
      <color indexed="8"/>
      <name val="Book Antiqua"/>
      <family val="1"/>
    </font>
    <font>
      <vertAlign val="superscript"/>
      <sz val="10"/>
      <name val="Book Antiqua"/>
      <family val="1"/>
    </font>
    <font>
      <u/>
      <sz val="10"/>
      <color indexed="8"/>
      <name val="Book Antiqua"/>
      <family val="1"/>
    </font>
    <font>
      <u/>
      <vertAlign val="superscript"/>
      <sz val="10"/>
      <name val="Book Antiqua"/>
      <family val="1"/>
    </font>
    <font>
      <u/>
      <vertAlign val="superscript"/>
      <sz val="10"/>
      <color rgb="FF000000"/>
      <name val="Book Antiqua"/>
      <family val="1"/>
    </font>
    <font>
      <i/>
      <sz val="10"/>
      <name val="Book Antiqua"/>
      <family val="1"/>
    </font>
    <font>
      <b/>
      <u/>
      <sz val="10"/>
      <color theme="1"/>
      <name val="Book Antiqua"/>
      <family val="1"/>
    </font>
    <font>
      <sz val="10"/>
      <color indexed="8"/>
      <name val="Arial"/>
      <family val="2"/>
    </font>
    <font>
      <u/>
      <sz val="10"/>
      <color rgb="FF000000"/>
      <name val="Book Antiqua"/>
      <family val="1"/>
    </font>
    <font>
      <b/>
      <u/>
      <vertAlign val="superscript"/>
      <sz val="10"/>
      <color theme="1"/>
      <name val="Book Antiqua"/>
      <family val="1"/>
    </font>
    <font>
      <u/>
      <sz val="10"/>
      <color theme="1"/>
      <name val="Book Antiqua"/>
      <family val="1"/>
    </font>
    <font>
      <u/>
      <vertAlign val="superscript"/>
      <sz val="10"/>
      <color theme="1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b/>
      <sz val="11"/>
      <color theme="1"/>
      <name val="Book Antiqua"/>
      <family val="1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auto="1"/>
      </bottom>
      <diagonal/>
    </border>
  </borders>
  <cellStyleXfs count="21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</cellStyleXfs>
  <cellXfs count="100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49" fontId="0" fillId="0" borderId="0" xfId="0" applyNumberFormat="1"/>
    <xf numFmtId="49" fontId="5" fillId="0" borderId="2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8" fontId="0" fillId="0" borderId="0" xfId="0" applyNumberForma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38" fontId="0" fillId="0" borderId="0" xfId="0" applyNumberFormat="1"/>
    <xf numFmtId="0" fontId="13" fillId="0" borderId="0" xfId="0" applyFont="1"/>
    <xf numFmtId="16" fontId="7" fillId="0" borderId="0" xfId="0" quotePrefix="1" applyNumberFormat="1" applyFont="1" applyAlignment="1">
      <alignment horizontal="center"/>
    </xf>
    <xf numFmtId="43" fontId="6" fillId="0" borderId="0" xfId="1" applyFont="1"/>
    <xf numFmtId="8" fontId="6" fillId="0" borderId="0" xfId="0" applyNumberFormat="1" applyFont="1"/>
    <xf numFmtId="43" fontId="0" fillId="0" borderId="0" xfId="1" applyFont="1"/>
    <xf numFmtId="0" fontId="13" fillId="0" borderId="0" xfId="0" quotePrefix="1" applyFont="1"/>
    <xf numFmtId="164" fontId="0" fillId="0" borderId="0" xfId="1" applyNumberFormat="1" applyFont="1"/>
    <xf numFmtId="0" fontId="0" fillId="0" borderId="2" xfId="0" applyBorder="1" applyAlignment="1">
      <alignment horizontal="center"/>
    </xf>
    <xf numFmtId="3" fontId="0" fillId="0" borderId="0" xfId="0" applyNumberFormat="1"/>
    <xf numFmtId="0" fontId="13" fillId="0" borderId="0" xfId="0" applyFont="1" applyAlignment="1">
      <alignment horizontal="left" indent="1"/>
    </xf>
    <xf numFmtId="8" fontId="14" fillId="0" borderId="0" xfId="0" applyNumberFormat="1" applyFont="1"/>
    <xf numFmtId="164" fontId="5" fillId="0" borderId="0" xfId="1" applyNumberFormat="1"/>
    <xf numFmtId="9" fontId="0" fillId="0" borderId="0" xfId="3" applyFont="1"/>
    <xf numFmtId="165" fontId="0" fillId="0" borderId="0" xfId="0" applyNumberFormat="1"/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5" fillId="0" borderId="0" xfId="0" applyFont="1"/>
    <xf numFmtId="8" fontId="17" fillId="0" borderId="0" xfId="0" applyNumberFormat="1" applyFont="1"/>
    <xf numFmtId="0" fontId="0" fillId="0" borderId="0" xfId="0" applyAlignment="1">
      <alignment wrapText="1"/>
    </xf>
    <xf numFmtId="38" fontId="18" fillId="0" borderId="0" xfId="0" applyNumberFormat="1" applyFont="1"/>
    <xf numFmtId="44" fontId="0" fillId="0" borderId="0" xfId="2" applyFont="1"/>
    <xf numFmtId="4" fontId="0" fillId="0" borderId="0" xfId="0" applyNumberFormat="1"/>
    <xf numFmtId="165" fontId="14" fillId="0" borderId="0" xfId="0" applyNumberFormat="1" applyFont="1"/>
    <xf numFmtId="10" fontId="0" fillId="0" borderId="0" xfId="0" applyNumberFormat="1"/>
    <xf numFmtId="0" fontId="17" fillId="0" borderId="0" xfId="0" applyFont="1"/>
    <xf numFmtId="0" fontId="21" fillId="0" borderId="0" xfId="0" applyFont="1"/>
    <xf numFmtId="0" fontId="14" fillId="0" borderId="0" xfId="0" applyFont="1" applyAlignment="1">
      <alignment horizontal="center"/>
    </xf>
    <xf numFmtId="8" fontId="24" fillId="0" borderId="0" xfId="0" applyNumberFormat="1" applyFont="1"/>
    <xf numFmtId="8" fontId="13" fillId="0" borderId="0" xfId="0" applyNumberFormat="1" applyFont="1"/>
    <xf numFmtId="4" fontId="13" fillId="0" borderId="0" xfId="0" applyNumberFormat="1" applyFont="1"/>
    <xf numFmtId="0" fontId="25" fillId="0" borderId="0" xfId="0" applyFont="1" applyAlignment="1">
      <alignment horizontal="left"/>
    </xf>
    <xf numFmtId="0" fontId="27" fillId="0" borderId="0" xfId="0" applyFont="1"/>
    <xf numFmtId="0" fontId="29" fillId="0" borderId="0" xfId="0" applyFont="1" applyAlignment="1">
      <alignment horizontal="left"/>
    </xf>
    <xf numFmtId="0" fontId="0" fillId="0" borderId="0" xfId="0" quotePrefix="1"/>
    <xf numFmtId="165" fontId="16" fillId="0" borderId="0" xfId="0" applyNumberFormat="1" applyFont="1" applyAlignment="1">
      <alignment horizont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10" fontId="14" fillId="0" borderId="0" xfId="0" applyNumberFormat="1" applyFont="1"/>
    <xf numFmtId="0" fontId="29" fillId="0" borderId="0" xfId="0" applyFont="1"/>
    <xf numFmtId="44" fontId="14" fillId="0" borderId="0" xfId="2" applyFont="1"/>
    <xf numFmtId="166" fontId="14" fillId="0" borderId="0" xfId="0" applyNumberFormat="1" applyFont="1" applyAlignment="1">
      <alignment horizontal="center"/>
    </xf>
    <xf numFmtId="0" fontId="19" fillId="0" borderId="0" xfId="0" applyFont="1"/>
    <xf numFmtId="165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65" fontId="34" fillId="0" borderId="0" xfId="0" applyNumberFormat="1" applyFont="1"/>
    <xf numFmtId="0" fontId="24" fillId="0" borderId="0" xfId="0" applyFont="1" applyAlignment="1">
      <alignment horizontal="left"/>
    </xf>
    <xf numFmtId="8" fontId="24" fillId="0" borderId="0" xfId="0" applyNumberFormat="1" applyFont="1" applyAlignment="1">
      <alignment horizontal="left"/>
    </xf>
    <xf numFmtId="0" fontId="16" fillId="0" borderId="0" xfId="0" applyFont="1" applyAlignment="1">
      <alignment horizontal="center"/>
    </xf>
    <xf numFmtId="166" fontId="16" fillId="0" borderId="4" xfId="0" applyNumberFormat="1" applyFont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0" fontId="3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65" fontId="15" fillId="0" borderId="0" xfId="0" applyNumberFormat="1" applyFont="1"/>
    <xf numFmtId="0" fontId="35" fillId="0" borderId="0" xfId="0" applyFont="1" applyAlignment="1">
      <alignment horizontal="left"/>
    </xf>
    <xf numFmtId="165" fontId="35" fillId="0" borderId="0" xfId="0" applyNumberFormat="1" applyFont="1"/>
    <xf numFmtId="165" fontId="36" fillId="0" borderId="0" xfId="0" applyNumberFormat="1" applyFont="1"/>
    <xf numFmtId="165" fontId="37" fillId="0" borderId="0" xfId="0" applyNumberFormat="1" applyFont="1"/>
    <xf numFmtId="165" fontId="2" fillId="0" borderId="0" xfId="0" applyNumberFormat="1" applyFont="1"/>
    <xf numFmtId="165" fontId="1" fillId="0" borderId="0" xfId="0" applyNumberFormat="1" applyFont="1"/>
    <xf numFmtId="165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/>
    <xf numFmtId="165" fontId="6" fillId="0" borderId="0" xfId="0" applyNumberFormat="1" applyFont="1" applyAlignment="1">
      <alignment horizontal="center"/>
    </xf>
    <xf numFmtId="165" fontId="38" fillId="0" borderId="0" xfId="0" applyNumberFormat="1" applyFont="1"/>
    <xf numFmtId="165" fontId="16" fillId="0" borderId="4" xfId="0" applyNumberFormat="1" applyFont="1" applyBorder="1" applyAlignment="1">
      <alignment horizontal="center"/>
    </xf>
    <xf numFmtId="165" fontId="39" fillId="0" borderId="0" xfId="0" applyNumberFormat="1" applyFont="1"/>
    <xf numFmtId="165" fontId="7" fillId="0" borderId="0" xfId="0" applyNumberFormat="1" applyFont="1"/>
    <xf numFmtId="0" fontId="0" fillId="0" borderId="0" xfId="0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quotePrefix="1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quotePrefix="1" applyFont="1" applyAlignment="1">
      <alignment horizontal="left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33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horizontal="left" wrapText="1"/>
    </xf>
    <xf numFmtId="0" fontId="32" fillId="0" borderId="0" xfId="0" applyFont="1" applyAlignment="1">
      <alignment wrapText="1"/>
    </xf>
  </cellXfs>
  <cellStyles count="21">
    <cellStyle name="Comma" xfId="1" builtinId="3"/>
    <cellStyle name="Currency" xfId="2" builtinId="4"/>
    <cellStyle name="Currency 2" xfId="5" xr:uid="{00000000-0005-0000-0000-000002000000}"/>
    <cellStyle name="Normal" xfId="0" builtinId="0"/>
    <cellStyle name="Normal 10" xfId="14" xr:uid="{00000000-0005-0000-0000-000037000000}"/>
    <cellStyle name="Normal 11" xfId="15" xr:uid="{00000000-0005-0000-0000-000038000000}"/>
    <cellStyle name="Normal 12" xfId="16" xr:uid="{00000000-0005-0000-0000-000039000000}"/>
    <cellStyle name="Normal 13" xfId="17" xr:uid="{00000000-0005-0000-0000-00003A000000}"/>
    <cellStyle name="Normal 14" xfId="18" xr:uid="{00000000-0005-0000-0000-00003B000000}"/>
    <cellStyle name="Normal 15" xfId="19" xr:uid="{00000000-0005-0000-0000-00003C000000}"/>
    <cellStyle name="Normal 16" xfId="20" xr:uid="{EB4762B5-F8C2-4601-BD8E-940AF538CF55}"/>
    <cellStyle name="Normal 2" xfId="4" xr:uid="{00000000-0005-0000-0000-000004000000}"/>
    <cellStyle name="Normal 2 2" xfId="6" xr:uid="{00000000-0005-0000-0000-000004000000}"/>
    <cellStyle name="Normal 3" xfId="7" xr:uid="{00000000-0005-0000-0000-000005000000}"/>
    <cellStyle name="Normal 4" xfId="8" xr:uid="{00000000-0005-0000-0000-000006000000}"/>
    <cellStyle name="Normal 5" xfId="9" xr:uid="{00000000-0005-0000-0000-000032000000}"/>
    <cellStyle name="Normal 6" xfId="10" xr:uid="{00000000-0005-0000-0000-000033000000}"/>
    <cellStyle name="Normal 7" xfId="11" xr:uid="{00000000-0005-0000-0000-000034000000}"/>
    <cellStyle name="Normal 8" xfId="12" xr:uid="{00000000-0005-0000-0000-000035000000}"/>
    <cellStyle name="Normal 9" xfId="13" xr:uid="{00000000-0005-0000-0000-000036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7169" name="Picture 1" descr="PGCBHEADER022205">
          <a:extLst>
            <a:ext uri="{FF2B5EF4-FFF2-40B4-BE49-F238E27FC236}">
              <a16:creationId xmlns:a16="http://schemas.microsoft.com/office/drawing/2014/main" id="{00000000-0008-0000-01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41" name="Picture 1" descr="PGCBHEADER022205">
          <a:extLst>
            <a:ext uri="{FF2B5EF4-FFF2-40B4-BE49-F238E27FC236}">
              <a16:creationId xmlns:a16="http://schemas.microsoft.com/office/drawing/2014/main" id="{00000000-0008-0000-0A00-00000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1265" name="Picture 1" descr="PGCBHEADER022205">
          <a:extLst>
            <a:ext uri="{FF2B5EF4-FFF2-40B4-BE49-F238E27FC236}">
              <a16:creationId xmlns:a16="http://schemas.microsoft.com/office/drawing/2014/main" id="{00000000-0008-0000-0B00-000001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2289" name="Picture 1" descr="PGCBHEADER022205">
          <a:extLst>
            <a:ext uri="{FF2B5EF4-FFF2-40B4-BE49-F238E27FC236}">
              <a16:creationId xmlns:a16="http://schemas.microsoft.com/office/drawing/2014/main" id="{00000000-0008-0000-0C00-000001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7</xdr:col>
      <xdr:colOff>542925</xdr:colOff>
      <xdr:row>0</xdr:row>
      <xdr:rowOff>704850</xdr:rowOff>
    </xdr:to>
    <xdr:pic>
      <xdr:nvPicPr>
        <xdr:cNvPr id="13313" name="Picture 1" descr="PGCBHEADER022205">
          <a:extLst>
            <a:ext uri="{FF2B5EF4-FFF2-40B4-BE49-F238E27FC236}">
              <a16:creationId xmlns:a16="http://schemas.microsoft.com/office/drawing/2014/main" id="{00000000-0008-0000-0D00-000001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8958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4337" name="Picture 1" descr="PGCBHEADER022205">
          <a:extLst>
            <a:ext uri="{FF2B5EF4-FFF2-40B4-BE49-F238E27FC236}">
              <a16:creationId xmlns:a16="http://schemas.microsoft.com/office/drawing/2014/main" id="{00000000-0008-0000-0E00-000001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5361" name="Picture 1" descr="PGCBHEADER022205">
          <a:extLst>
            <a:ext uri="{FF2B5EF4-FFF2-40B4-BE49-F238E27FC236}">
              <a16:creationId xmlns:a16="http://schemas.microsoft.com/office/drawing/2014/main" id="{00000000-0008-0000-0F00-000001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6385" name="Picture 1" descr="PGCBHEADER022205">
          <a:extLst>
            <a:ext uri="{FF2B5EF4-FFF2-40B4-BE49-F238E27FC236}">
              <a16:creationId xmlns:a16="http://schemas.microsoft.com/office/drawing/2014/main" id="{00000000-0008-0000-1000-000001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1624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17409" name="Picture 1" descr="PGCBHEADER022205">
          <a:extLst>
            <a:ext uri="{FF2B5EF4-FFF2-40B4-BE49-F238E27FC236}">
              <a16:creationId xmlns:a16="http://schemas.microsoft.com/office/drawing/2014/main" id="{00000000-0008-0000-1100-000001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4864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8435" name="Picture 3" descr="PGCBHEADER022205">
          <a:extLst>
            <a:ext uri="{FF2B5EF4-FFF2-40B4-BE49-F238E27FC236}">
              <a16:creationId xmlns:a16="http://schemas.microsoft.com/office/drawing/2014/main" id="{00000000-0008-0000-1200-000003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9457" name="Picture 1" descr="PGCBHEADER022205">
          <a:extLst>
            <a:ext uri="{FF2B5EF4-FFF2-40B4-BE49-F238E27FC236}">
              <a16:creationId xmlns:a16="http://schemas.microsoft.com/office/drawing/2014/main" id="{00000000-0008-0000-1300-000001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6145" name="Picture 1" descr="PGCBHEADER022205">
          <a:extLst>
            <a:ext uri="{FF2B5EF4-FFF2-40B4-BE49-F238E27FC236}">
              <a16:creationId xmlns:a16="http://schemas.microsoft.com/office/drawing/2014/main" id="{00000000-0008-0000-0200-00000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1" name="Picture 1" descr="PGCBHEADER022205">
          <a:extLst>
            <a:ext uri="{FF2B5EF4-FFF2-40B4-BE49-F238E27FC236}">
              <a16:creationId xmlns:a16="http://schemas.microsoft.com/office/drawing/2014/main" id="{00000000-0008-0000-1400-000001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2" name="Picture 2" descr="PGCBHEADER022205">
          <a:extLst>
            <a:ext uri="{FF2B5EF4-FFF2-40B4-BE49-F238E27FC236}">
              <a16:creationId xmlns:a16="http://schemas.microsoft.com/office/drawing/2014/main" id="{00000000-0008-0000-1400-000002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1505" name="Picture 1" descr="PGCBHEADER022205">
          <a:extLst>
            <a:ext uri="{FF2B5EF4-FFF2-40B4-BE49-F238E27FC236}">
              <a16:creationId xmlns:a16="http://schemas.microsoft.com/office/drawing/2014/main" id="{00000000-0008-0000-1500-000001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2" name="Picture 4" descr="PGCBHEADER022205">
          <a:extLst>
            <a:ext uri="{FF2B5EF4-FFF2-40B4-BE49-F238E27FC236}">
              <a16:creationId xmlns:a16="http://schemas.microsoft.com/office/drawing/2014/main" id="{00000000-0008-0000-1600-000004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3" name="Picture 5" descr="PGCBHEADER022205">
          <a:extLst>
            <a:ext uri="{FF2B5EF4-FFF2-40B4-BE49-F238E27FC236}">
              <a16:creationId xmlns:a16="http://schemas.microsoft.com/office/drawing/2014/main" id="{00000000-0008-0000-1600-000005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3" name="Picture 1" descr="PGCBHEADER022205">
          <a:extLst>
            <a:ext uri="{FF2B5EF4-FFF2-40B4-BE49-F238E27FC236}">
              <a16:creationId xmlns:a16="http://schemas.microsoft.com/office/drawing/2014/main" id="{00000000-0008-0000-1700-000001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4" name="Picture 2" descr="PGCBHEADER022205">
          <a:extLst>
            <a:ext uri="{FF2B5EF4-FFF2-40B4-BE49-F238E27FC236}">
              <a16:creationId xmlns:a16="http://schemas.microsoft.com/office/drawing/2014/main" id="{00000000-0008-0000-1700-000002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7" name="Picture 1" descr="PGCBHEADER022205">
          <a:extLst>
            <a:ext uri="{FF2B5EF4-FFF2-40B4-BE49-F238E27FC236}">
              <a16:creationId xmlns:a16="http://schemas.microsoft.com/office/drawing/2014/main" id="{00000000-0008-0000-1800-000001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8" name="Picture 2" descr="PGCBHEADER022205">
          <a:extLst>
            <a:ext uri="{FF2B5EF4-FFF2-40B4-BE49-F238E27FC236}">
              <a16:creationId xmlns:a16="http://schemas.microsoft.com/office/drawing/2014/main" id="{00000000-0008-0000-1800-000002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5" name="Picture 1" descr="PGCBHEADER022205">
          <a:extLst>
            <a:ext uri="{FF2B5EF4-FFF2-40B4-BE49-F238E27FC236}">
              <a16:creationId xmlns:a16="http://schemas.microsoft.com/office/drawing/2014/main" id="{00000000-0008-0000-1900-000001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6" name="Picture 2" descr="PGCBHEADER022205">
          <a:extLst>
            <a:ext uri="{FF2B5EF4-FFF2-40B4-BE49-F238E27FC236}">
              <a16:creationId xmlns:a16="http://schemas.microsoft.com/office/drawing/2014/main" id="{00000000-0008-0000-1900-000002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7649" name="Picture 1" descr="PGCBHEADER022205">
          <a:extLst>
            <a:ext uri="{FF2B5EF4-FFF2-40B4-BE49-F238E27FC236}">
              <a16:creationId xmlns:a16="http://schemas.microsoft.com/office/drawing/2014/main" id="{00000000-0008-0000-1A00-000001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3" name="Picture 1" descr="PGCBHEADER022205">
          <a:extLst>
            <a:ext uri="{FF2B5EF4-FFF2-40B4-BE49-F238E27FC236}">
              <a16:creationId xmlns:a16="http://schemas.microsoft.com/office/drawing/2014/main" id="{00000000-0008-0000-1B00-000001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4" name="Picture 2" descr="PGCBHEADER022205">
          <a:extLst>
            <a:ext uri="{FF2B5EF4-FFF2-40B4-BE49-F238E27FC236}">
              <a16:creationId xmlns:a16="http://schemas.microsoft.com/office/drawing/2014/main" id="{00000000-0008-0000-1B00-000002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7" name="Picture 1" descr="PGCBHEADER022205">
          <a:extLst>
            <a:ext uri="{FF2B5EF4-FFF2-40B4-BE49-F238E27FC236}">
              <a16:creationId xmlns:a16="http://schemas.microsoft.com/office/drawing/2014/main" id="{00000000-0008-0000-1C00-000001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8" name="Picture 2" descr="PGCBHEADER022205">
          <a:extLst>
            <a:ext uri="{FF2B5EF4-FFF2-40B4-BE49-F238E27FC236}">
              <a16:creationId xmlns:a16="http://schemas.microsoft.com/office/drawing/2014/main" id="{00000000-0008-0000-1C00-000002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5841" name="Picture 1" descr="PGCBHEADER022205">
          <a:extLst>
            <a:ext uri="{FF2B5EF4-FFF2-40B4-BE49-F238E27FC236}">
              <a16:creationId xmlns:a16="http://schemas.microsoft.com/office/drawing/2014/main" id="{00000000-0008-0000-1D00-000001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5121" name="Picture 1" descr="PGCBHEADER022205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7" name="Picture 1" descr="PGCBHEADER022205">
          <a:extLst>
            <a:ext uri="{FF2B5EF4-FFF2-40B4-BE49-F238E27FC236}">
              <a16:creationId xmlns:a16="http://schemas.microsoft.com/office/drawing/2014/main" id="{00000000-0008-0000-1E00-000001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8" name="Picture 2" descr="PGCBHEADER022205">
          <a:extLst>
            <a:ext uri="{FF2B5EF4-FFF2-40B4-BE49-F238E27FC236}">
              <a16:creationId xmlns:a16="http://schemas.microsoft.com/office/drawing/2014/main" id="{00000000-0008-0000-1E00-000002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5" name="Picture 1" descr="PGCBHEADER022205">
          <a:extLst>
            <a:ext uri="{FF2B5EF4-FFF2-40B4-BE49-F238E27FC236}">
              <a16:creationId xmlns:a16="http://schemas.microsoft.com/office/drawing/2014/main" id="{00000000-0008-0000-1F00-000001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6" name="Picture 2" descr="PGCBHEADER022205">
          <a:extLst>
            <a:ext uri="{FF2B5EF4-FFF2-40B4-BE49-F238E27FC236}">
              <a16:creationId xmlns:a16="http://schemas.microsoft.com/office/drawing/2014/main" id="{00000000-0008-0000-1F00-000002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7" name="Picture 1" descr="PGCBHEADER022205">
          <a:extLst>
            <a:ext uri="{FF2B5EF4-FFF2-40B4-BE49-F238E27FC236}">
              <a16:creationId xmlns:a16="http://schemas.microsoft.com/office/drawing/2014/main" id="{00000000-0008-0000-2000-000001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8" name="Picture 2" descr="PGCBHEADER022205">
          <a:extLst>
            <a:ext uri="{FF2B5EF4-FFF2-40B4-BE49-F238E27FC236}">
              <a16:creationId xmlns:a16="http://schemas.microsoft.com/office/drawing/2014/main" id="{00000000-0008-0000-2000-000002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198438</xdr:colOff>
      <xdr:row>0</xdr:row>
      <xdr:rowOff>44451</xdr:rowOff>
    </xdr:from>
    <xdr:to>
      <xdr:col>12</xdr:col>
      <xdr:colOff>820500</xdr:colOff>
      <xdr:row>2</xdr:row>
      <xdr:rowOff>87987</xdr:rowOff>
    </xdr:to>
    <xdr:pic>
      <xdr:nvPicPr>
        <xdr:cNvPr id="43009" name="Picture 1" descr="LetterHead_Color-no-info">
          <a:extLst>
            <a:ext uri="{FF2B5EF4-FFF2-40B4-BE49-F238E27FC236}">
              <a16:creationId xmlns:a16="http://schemas.microsoft.com/office/drawing/2014/main" id="{00000000-0008-0000-2100-000001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2126" y="44451"/>
          <a:ext cx="6237483" cy="941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1000114</xdr:colOff>
      <xdr:row>0</xdr:row>
      <xdr:rowOff>11907</xdr:rowOff>
    </xdr:from>
    <xdr:to>
      <xdr:col>26</xdr:col>
      <xdr:colOff>616929</xdr:colOff>
      <xdr:row>2</xdr:row>
      <xdr:rowOff>68407</xdr:rowOff>
    </xdr:to>
    <xdr:pic>
      <xdr:nvPicPr>
        <xdr:cNvPr id="5" name="Picture 1" descr="LetterHead_Color-no-info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489" y="11907"/>
          <a:ext cx="5971577" cy="948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40961" name="Picture 1" descr="PGCBHEADER022205">
          <a:extLst>
            <a:ext uri="{FF2B5EF4-FFF2-40B4-BE49-F238E27FC236}">
              <a16:creationId xmlns:a16="http://schemas.microsoft.com/office/drawing/2014/main" id="{00000000-0008-0000-2300-000001A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3" name="Picture 1" descr="PGCBHEADER022205">
          <a:extLst>
            <a:ext uri="{FF2B5EF4-FFF2-40B4-BE49-F238E27FC236}">
              <a16:creationId xmlns:a16="http://schemas.microsoft.com/office/drawing/2014/main" id="{00000000-0008-0000-2400-000001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4" name="Picture 2" descr="PGCBHEADER022205">
          <a:extLst>
            <a:ext uri="{FF2B5EF4-FFF2-40B4-BE49-F238E27FC236}">
              <a16:creationId xmlns:a16="http://schemas.microsoft.com/office/drawing/2014/main" id="{00000000-0008-0000-2400-000002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89" name="Picture 1" descr="PGCBHEADER022205">
          <a:extLst>
            <a:ext uri="{FF2B5EF4-FFF2-40B4-BE49-F238E27FC236}">
              <a16:creationId xmlns:a16="http://schemas.microsoft.com/office/drawing/2014/main" id="{00000000-0008-0000-2500-000001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90" name="Picture 2" descr="PGCBHEADER022205">
          <a:extLst>
            <a:ext uri="{FF2B5EF4-FFF2-40B4-BE49-F238E27FC236}">
              <a16:creationId xmlns:a16="http://schemas.microsoft.com/office/drawing/2014/main" id="{00000000-0008-0000-2500-000002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3" name="Picture 1" descr="PGCBHEADER022205">
          <a:extLst>
            <a:ext uri="{FF2B5EF4-FFF2-40B4-BE49-F238E27FC236}">
              <a16:creationId xmlns:a16="http://schemas.microsoft.com/office/drawing/2014/main" id="{00000000-0008-0000-2600-00000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4" name="Picture 2" descr="PGCBHEADER022205">
          <a:extLst>
            <a:ext uri="{FF2B5EF4-FFF2-40B4-BE49-F238E27FC236}">
              <a16:creationId xmlns:a16="http://schemas.microsoft.com/office/drawing/2014/main" id="{00000000-0008-0000-2600-00000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69" name="Picture 1" descr="PGCBHEADER022205">
          <a:extLst>
            <a:ext uri="{FF2B5EF4-FFF2-40B4-BE49-F238E27FC236}">
              <a16:creationId xmlns:a16="http://schemas.microsoft.com/office/drawing/2014/main" id="{00000000-0008-0000-2700-000001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70" name="Picture 2" descr="PGCBHEADER022205">
          <a:extLst>
            <a:ext uri="{FF2B5EF4-FFF2-40B4-BE49-F238E27FC236}">
              <a16:creationId xmlns:a16="http://schemas.microsoft.com/office/drawing/2014/main" id="{00000000-0008-0000-2700-000002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1745" name="Picture 1" descr="PGCBHEADER022205">
          <a:extLst>
            <a:ext uri="{FF2B5EF4-FFF2-40B4-BE49-F238E27FC236}">
              <a16:creationId xmlns:a16="http://schemas.microsoft.com/office/drawing/2014/main" id="{00000000-0008-0000-2800-000001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4097" name="Picture 1" descr="PGCBHEADER022205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1" name="Picture 1" descr="PGCBHEADER022205">
          <a:extLst>
            <a:ext uri="{FF2B5EF4-FFF2-40B4-BE49-F238E27FC236}">
              <a16:creationId xmlns:a16="http://schemas.microsoft.com/office/drawing/2014/main" id="{00000000-0008-0000-2900-000001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2" name="Picture 2" descr="PGCBHEADER022205">
          <a:extLst>
            <a:ext uri="{FF2B5EF4-FFF2-40B4-BE49-F238E27FC236}">
              <a16:creationId xmlns:a16="http://schemas.microsoft.com/office/drawing/2014/main" id="{00000000-0008-0000-2900-000002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91B18CFC-AC4D-49EA-970D-2785557D667D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3073" name="Picture 1" descr="PGCBHEADER022205">
          <a:extLst>
            <a:ext uri="{FF2B5EF4-FFF2-40B4-BE49-F238E27FC236}">
              <a16:creationId xmlns:a16="http://schemas.microsoft.com/office/drawing/2014/main" id="{00000000-0008-0000-05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2049" name="Picture 1" descr="PGCBHEADER022205">
          <a:extLst>
            <a:ext uri="{FF2B5EF4-FFF2-40B4-BE49-F238E27FC236}">
              <a16:creationId xmlns:a16="http://schemas.microsoft.com/office/drawing/2014/main" id="{00000000-0008-0000-06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5" name="Picture 1" descr="PGCBHEADER022205">
          <a:extLst>
            <a:ext uri="{FF2B5EF4-FFF2-40B4-BE49-F238E27FC236}">
              <a16:creationId xmlns:a16="http://schemas.microsoft.com/office/drawing/2014/main" id="{00000000-0008-0000-07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8193" name="Picture 1" descr="PGCBHEADER022205">
          <a:extLst>
            <a:ext uri="{FF2B5EF4-FFF2-40B4-BE49-F238E27FC236}">
              <a16:creationId xmlns:a16="http://schemas.microsoft.com/office/drawing/2014/main" id="{00000000-0008-0000-0800-00000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9217" name="Picture 1" descr="PGCBHEADER022205">
          <a:extLst>
            <a:ext uri="{FF2B5EF4-FFF2-40B4-BE49-F238E27FC236}">
              <a16:creationId xmlns:a16="http://schemas.microsoft.com/office/drawing/2014/main" id="{00000000-0008-0000-0900-00000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workbookViewId="0">
      <selection activeCell="A13" sqref="A13"/>
    </sheetView>
  </sheetViews>
  <sheetFormatPr defaultRowHeight="12.5" x14ac:dyDescent="0.25"/>
  <cols>
    <col min="1" max="1" width="22.7265625" bestFit="1" customWidth="1"/>
    <col min="2" max="2" width="12.453125" bestFit="1" customWidth="1"/>
    <col min="3" max="3" width="15.54296875" bestFit="1" customWidth="1"/>
    <col min="4" max="4" width="16.26953125" bestFit="1" customWidth="1"/>
    <col min="5" max="5" width="22.7265625" bestFit="1" customWidth="1"/>
  </cols>
  <sheetData>
    <row r="1" spans="1:5" ht="13" x14ac:dyDescent="0.3">
      <c r="A1" s="1" t="s">
        <v>9</v>
      </c>
    </row>
    <row r="4" spans="1:5" x14ac:dyDescent="0.25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ht="7.5" customHeight="1" x14ac:dyDescent="0.25">
      <c r="A5" s="5"/>
      <c r="B5" s="6"/>
    </row>
    <row r="6" spans="1:5" x14ac:dyDescent="0.25">
      <c r="A6" s="7" t="s">
        <v>3</v>
      </c>
    </row>
    <row r="7" spans="1:5" x14ac:dyDescent="0.25">
      <c r="A7" s="7" t="s">
        <v>4</v>
      </c>
    </row>
    <row r="8" spans="1:5" ht="13" x14ac:dyDescent="0.3">
      <c r="A8" s="1" t="s">
        <v>6</v>
      </c>
    </row>
    <row r="13" spans="1:5" ht="13" x14ac:dyDescent="0.3">
      <c r="A13" s="1"/>
    </row>
    <row r="20" spans="1:1" ht="13" x14ac:dyDescent="0.3">
      <c r="A20" s="1"/>
    </row>
  </sheetData>
  <phoneticPr fontId="8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2.81640625" style="1" bestFit="1" customWidth="1"/>
    <col min="9" max="9" width="12.81640625" bestFit="1" customWidth="1"/>
    <col min="11" max="11" width="12.81640625" bestFit="1" customWidth="1"/>
  </cols>
  <sheetData>
    <row r="1" spans="1:11" ht="60.75" customHeight="1" x14ac:dyDescent="0.3">
      <c r="A1" s="87"/>
      <c r="B1" s="87"/>
      <c r="C1" s="87"/>
      <c r="D1" s="87"/>
      <c r="E1" s="87"/>
      <c r="F1" s="87"/>
    </row>
    <row r="2" spans="1:11" ht="26.25" customHeight="1" x14ac:dyDescent="0.35">
      <c r="A2" s="88" t="s">
        <v>22</v>
      </c>
      <c r="B2" s="89"/>
      <c r="C2" s="89"/>
      <c r="D2" s="89"/>
      <c r="E2" s="89"/>
      <c r="F2" s="89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27</v>
      </c>
      <c r="E4" s="10"/>
      <c r="F4" s="16" t="s">
        <v>28</v>
      </c>
    </row>
    <row r="5" spans="1:11" x14ac:dyDescent="0.3">
      <c r="A5" s="9"/>
      <c r="B5" s="19" t="s">
        <v>26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34889453.100000001</v>
      </c>
      <c r="D8" s="13">
        <v>34889453.100000001</v>
      </c>
      <c r="E8" s="13"/>
      <c r="F8" s="13">
        <v>34889453.100000001</v>
      </c>
    </row>
    <row r="9" spans="1:11" x14ac:dyDescent="0.3">
      <c r="A9" t="s">
        <v>2</v>
      </c>
      <c r="B9" s="13">
        <v>31372205.920000002</v>
      </c>
      <c r="D9" s="13">
        <v>31372205.920000002</v>
      </c>
      <c r="E9" s="13"/>
      <c r="F9" s="13">
        <v>31372205.920000002</v>
      </c>
    </row>
    <row r="10" spans="1:11" x14ac:dyDescent="0.3">
      <c r="A10" t="s">
        <v>0</v>
      </c>
      <c r="B10" s="13">
        <v>0</v>
      </c>
      <c r="D10" s="13">
        <v>0</v>
      </c>
      <c r="F10" s="13">
        <v>0</v>
      </c>
    </row>
    <row r="11" spans="1:11" x14ac:dyDescent="0.3">
      <c r="A11" t="s">
        <v>31</v>
      </c>
      <c r="B11" s="13">
        <f>+B8-B9-B10</f>
        <v>3517247.1799999997</v>
      </c>
      <c r="D11" s="13">
        <f>+D8-D9-D10</f>
        <v>3517247.1799999997</v>
      </c>
      <c r="F11" s="13">
        <f>+F8-F9-F10</f>
        <v>3517247.1799999997</v>
      </c>
      <c r="G11" s="20"/>
      <c r="H11" s="22"/>
      <c r="I11" s="20"/>
      <c r="J11" s="22"/>
      <c r="K11" s="20"/>
    </row>
    <row r="12" spans="1:11" x14ac:dyDescent="0.3">
      <c r="A12" t="s">
        <v>25</v>
      </c>
      <c r="B12" s="13">
        <v>1934485.949</v>
      </c>
      <c r="D12" s="13">
        <v>1934485.949</v>
      </c>
      <c r="F12" s="13">
        <v>1934485.949</v>
      </c>
    </row>
    <row r="13" spans="1:11" x14ac:dyDescent="0.3">
      <c r="A13" t="s">
        <v>32</v>
      </c>
      <c r="B13" s="13">
        <v>1582761.2309999999</v>
      </c>
      <c r="D13" s="13">
        <v>1582761.2309999999</v>
      </c>
      <c r="F13" s="13">
        <v>1582761.2309999999</v>
      </c>
    </row>
    <row r="14" spans="1:11" x14ac:dyDescent="0.3">
      <c r="A14" t="s">
        <v>5</v>
      </c>
      <c r="B14" s="17">
        <v>1099</v>
      </c>
    </row>
    <row r="17" spans="1:11" x14ac:dyDescent="0.3">
      <c r="A17" s="8" t="s">
        <v>4</v>
      </c>
      <c r="B17" s="8"/>
      <c r="C17" s="8"/>
    </row>
    <row r="18" spans="1:11" x14ac:dyDescent="0.3">
      <c r="A18" t="s">
        <v>1</v>
      </c>
      <c r="B18" s="13">
        <v>62127659.839999996</v>
      </c>
      <c r="C18" s="13"/>
      <c r="D18" s="13">
        <v>62127659.839999996</v>
      </c>
      <c r="E18" s="13"/>
      <c r="F18" s="13">
        <v>62127659.839999996</v>
      </c>
    </row>
    <row r="19" spans="1:11" x14ac:dyDescent="0.3">
      <c r="A19" t="s">
        <v>2</v>
      </c>
      <c r="B19" s="13">
        <v>56814834.200000003</v>
      </c>
      <c r="C19" s="13"/>
      <c r="D19" s="13">
        <v>56814834.200000003</v>
      </c>
      <c r="E19" s="13"/>
      <c r="F19" s="13">
        <v>56814834.200000003</v>
      </c>
    </row>
    <row r="20" spans="1:11" x14ac:dyDescent="0.3">
      <c r="A20" t="s">
        <v>0</v>
      </c>
      <c r="B20" s="13">
        <v>0</v>
      </c>
      <c r="C20" s="13"/>
      <c r="D20" s="13">
        <v>0</v>
      </c>
      <c r="E20" s="13"/>
      <c r="F20" s="13">
        <v>0</v>
      </c>
    </row>
    <row r="21" spans="1:11" x14ac:dyDescent="0.3">
      <c r="A21" t="s">
        <v>31</v>
      </c>
      <c r="B21" s="13">
        <f>+B18-B19-B20</f>
        <v>5312825.6399999931</v>
      </c>
      <c r="D21" s="13">
        <f>+D18-D19-D20</f>
        <v>5312825.6399999931</v>
      </c>
      <c r="F21" s="13">
        <f>+F18-F19-F20</f>
        <v>5312825.6399999931</v>
      </c>
      <c r="G21" s="20"/>
      <c r="H21" s="22"/>
      <c r="I21" s="20"/>
      <c r="J21" s="22"/>
      <c r="K21" s="20"/>
    </row>
    <row r="22" spans="1:11" x14ac:dyDescent="0.3">
      <c r="A22" t="s">
        <v>25</v>
      </c>
      <c r="B22" s="13">
        <v>2922054.1019999967</v>
      </c>
      <c r="D22" s="13">
        <v>2922054.1019999967</v>
      </c>
      <c r="F22" s="13">
        <v>2922054.1019999967</v>
      </c>
    </row>
    <row r="23" spans="1:11" x14ac:dyDescent="0.3">
      <c r="A23" t="s">
        <v>32</v>
      </c>
      <c r="B23" s="13">
        <v>2390771.5379999969</v>
      </c>
      <c r="D23" s="13">
        <v>2390771.5379999969</v>
      </c>
      <c r="F23" s="13">
        <v>2390771.5379999969</v>
      </c>
    </row>
    <row r="24" spans="1:11" x14ac:dyDescent="0.3">
      <c r="A24" t="s">
        <v>5</v>
      </c>
      <c r="B24" s="17">
        <v>2076</v>
      </c>
      <c r="C24" s="13"/>
      <c r="D24" s="13"/>
      <c r="E24" s="13"/>
      <c r="F24" s="13"/>
    </row>
    <row r="27" spans="1:11" x14ac:dyDescent="0.3">
      <c r="A27" s="8" t="s">
        <v>6</v>
      </c>
      <c r="B27" s="8"/>
      <c r="C27" s="8"/>
    </row>
    <row r="28" spans="1:11" x14ac:dyDescent="0.3">
      <c r="A28" t="s">
        <v>1</v>
      </c>
      <c r="B28" s="13">
        <v>97017112.939999998</v>
      </c>
      <c r="D28" s="13">
        <v>97017112.939999998</v>
      </c>
      <c r="F28" s="13">
        <v>97017112.939999998</v>
      </c>
    </row>
    <row r="29" spans="1:11" x14ac:dyDescent="0.3">
      <c r="A29" t="s">
        <v>2</v>
      </c>
      <c r="B29" s="13">
        <v>88187040.120000005</v>
      </c>
      <c r="D29" s="13">
        <v>88187040.120000005</v>
      </c>
      <c r="F29" s="13">
        <v>88187040.120000005</v>
      </c>
    </row>
    <row r="30" spans="1:11" x14ac:dyDescent="0.3">
      <c r="A30" t="s">
        <v>0</v>
      </c>
      <c r="B30" s="13">
        <v>0</v>
      </c>
      <c r="D30" s="13">
        <v>0</v>
      </c>
      <c r="F30" s="13">
        <v>0</v>
      </c>
    </row>
    <row r="31" spans="1:11" x14ac:dyDescent="0.3">
      <c r="A31" t="s">
        <v>31</v>
      </c>
      <c r="B31" s="13">
        <f>+B28-B29-B30</f>
        <v>8830072.8199999928</v>
      </c>
      <c r="D31" s="13">
        <f>+D28-D29-D30</f>
        <v>8830072.8199999928</v>
      </c>
      <c r="F31" s="13">
        <f>+F28-F29-F30</f>
        <v>8830072.8199999928</v>
      </c>
      <c r="G31" s="20"/>
      <c r="H31" s="22"/>
      <c r="I31" s="20"/>
      <c r="J31" s="22"/>
      <c r="K31" s="20"/>
    </row>
    <row r="32" spans="1:11" x14ac:dyDescent="0.3">
      <c r="A32" t="s">
        <v>25</v>
      </c>
      <c r="B32" s="13">
        <v>4856540.0509999963</v>
      </c>
      <c r="D32" s="13">
        <v>4856540.0509999963</v>
      </c>
      <c r="F32" s="13">
        <v>4856540.0509999963</v>
      </c>
    </row>
    <row r="33" spans="1:6" x14ac:dyDescent="0.3">
      <c r="A33" t="s">
        <v>32</v>
      </c>
      <c r="B33" s="13">
        <v>3973532.7689999971</v>
      </c>
      <c r="D33" s="13">
        <v>3973532.7689999971</v>
      </c>
      <c r="F33" s="13">
        <v>3973532.7689999971</v>
      </c>
    </row>
    <row r="34" spans="1:6" x14ac:dyDescent="0.3">
      <c r="A34" t="s">
        <v>5</v>
      </c>
      <c r="B34" s="17">
        <v>3175</v>
      </c>
    </row>
    <row r="37" spans="1:6" x14ac:dyDescent="0.3">
      <c r="A37" s="18" t="s">
        <v>33</v>
      </c>
    </row>
    <row r="38" spans="1:6" x14ac:dyDescent="0.3">
      <c r="A38" s="23" t="s">
        <v>36</v>
      </c>
    </row>
    <row r="39" spans="1:6" x14ac:dyDescent="0.3">
      <c r="A39" s="23" t="s">
        <v>35</v>
      </c>
    </row>
    <row r="40" spans="1:6" x14ac:dyDescent="0.3">
      <c r="A40" s="23" t="s">
        <v>34</v>
      </c>
    </row>
  </sheetData>
  <mergeCells count="2">
    <mergeCell ref="A1:F1"/>
    <mergeCell ref="A2:F2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3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4" style="1" bestFit="1" customWidth="1"/>
    <col min="9" max="9" width="14" bestFit="1" customWidth="1"/>
    <col min="11" max="11" width="14" bestFit="1" customWidth="1"/>
  </cols>
  <sheetData>
    <row r="1" spans="1:11" ht="60.75" customHeight="1" x14ac:dyDescent="0.3">
      <c r="A1" s="87"/>
      <c r="B1" s="87"/>
      <c r="C1" s="87"/>
      <c r="D1" s="87"/>
      <c r="E1" s="87"/>
      <c r="F1" s="87"/>
    </row>
    <row r="2" spans="1:11" ht="26.25" customHeight="1" x14ac:dyDescent="0.35">
      <c r="A2" s="88" t="s">
        <v>22</v>
      </c>
      <c r="B2" s="89"/>
      <c r="C2" s="89"/>
      <c r="D2" s="89"/>
      <c r="E2" s="89"/>
      <c r="F2" s="89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27</v>
      </c>
      <c r="E4" s="10"/>
      <c r="F4" s="16" t="s">
        <v>28</v>
      </c>
    </row>
    <row r="5" spans="1:11" x14ac:dyDescent="0.3">
      <c r="A5" s="9"/>
      <c r="B5" s="19" t="s">
        <v>29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32081199.780000001</v>
      </c>
      <c r="D8" s="13">
        <v>66970652.880000003</v>
      </c>
      <c r="E8" s="13"/>
      <c r="F8" s="13">
        <v>66970652.880000003</v>
      </c>
    </row>
    <row r="9" spans="1:11" x14ac:dyDescent="0.3">
      <c r="A9" t="s">
        <v>2</v>
      </c>
      <c r="B9" s="13">
        <v>28805756.190000001</v>
      </c>
      <c r="D9" s="13">
        <v>60177962.109999999</v>
      </c>
      <c r="E9" s="13"/>
      <c r="F9" s="13">
        <v>60177962.109999999</v>
      </c>
    </row>
    <row r="10" spans="1:11" x14ac:dyDescent="0.3">
      <c r="A10" t="s">
        <v>0</v>
      </c>
      <c r="B10" s="13">
        <v>6410</v>
      </c>
      <c r="D10" s="13">
        <v>6410</v>
      </c>
      <c r="F10" s="13">
        <v>6410</v>
      </c>
    </row>
    <row r="11" spans="1:11" x14ac:dyDescent="0.3">
      <c r="A11" t="s">
        <v>30</v>
      </c>
      <c r="B11" s="13">
        <v>34542.519999999997</v>
      </c>
      <c r="D11" s="13">
        <v>34542.519999999997</v>
      </c>
      <c r="F11" s="13">
        <v>34542.519999999997</v>
      </c>
    </row>
    <row r="12" spans="1:11" x14ac:dyDescent="0.3">
      <c r="A12" t="s">
        <v>31</v>
      </c>
      <c r="B12" s="13">
        <f>+B8-B9-B10+B11</f>
        <v>3303576.11</v>
      </c>
      <c r="D12" s="13">
        <f>+D8-D9-D10+D11</f>
        <v>6820823.2900000028</v>
      </c>
      <c r="F12" s="13">
        <f>+F8-F9-F10+F11</f>
        <v>6820823.2900000028</v>
      </c>
      <c r="G12" s="20"/>
      <c r="I12" s="20"/>
      <c r="K12" s="20"/>
    </row>
    <row r="13" spans="1:11" x14ac:dyDescent="0.3">
      <c r="A13" t="s">
        <v>25</v>
      </c>
      <c r="B13" s="13">
        <v>1816966.8605000002</v>
      </c>
      <c r="D13" s="13">
        <v>3751452.8095000018</v>
      </c>
      <c r="F13" s="13">
        <v>3751452.8095000018</v>
      </c>
    </row>
    <row r="14" spans="1:11" x14ac:dyDescent="0.3">
      <c r="A14" t="s">
        <v>32</v>
      </c>
      <c r="B14" s="13">
        <v>1486609.2494999999</v>
      </c>
      <c r="D14" s="13">
        <v>3069370.4805000015</v>
      </c>
      <c r="F14" s="13">
        <v>3069370.4805000015</v>
      </c>
    </row>
    <row r="15" spans="1:11" x14ac:dyDescent="0.3">
      <c r="A15" t="s">
        <v>5</v>
      </c>
      <c r="B15" s="17">
        <v>1099</v>
      </c>
    </row>
    <row r="18" spans="1:11" x14ac:dyDescent="0.3">
      <c r="A18" s="8" t="s">
        <v>4</v>
      </c>
      <c r="B18" s="8"/>
      <c r="C18" s="8"/>
    </row>
    <row r="19" spans="1:11" x14ac:dyDescent="0.3">
      <c r="A19" t="s">
        <v>1</v>
      </c>
      <c r="B19" s="13">
        <v>58503585.659999996</v>
      </c>
      <c r="C19" s="13"/>
      <c r="D19" s="13">
        <v>120631245.5</v>
      </c>
      <c r="E19" s="13"/>
      <c r="F19" s="13">
        <v>120631245.5</v>
      </c>
    </row>
    <row r="20" spans="1:11" x14ac:dyDescent="0.3">
      <c r="A20" t="s">
        <v>2</v>
      </c>
      <c r="B20" s="13">
        <v>53074225.850000001</v>
      </c>
      <c r="C20" s="13"/>
      <c r="D20" s="13">
        <v>109889060.05000001</v>
      </c>
      <c r="E20" s="13"/>
      <c r="F20" s="13">
        <v>109889060.05000001</v>
      </c>
    </row>
    <row r="21" spans="1:11" x14ac:dyDescent="0.3">
      <c r="A21" t="s">
        <v>0</v>
      </c>
      <c r="B21" s="13">
        <v>18398</v>
      </c>
      <c r="C21" s="13"/>
      <c r="D21" s="13">
        <v>18398</v>
      </c>
      <c r="E21" s="13"/>
      <c r="F21" s="13">
        <v>18398</v>
      </c>
    </row>
    <row r="22" spans="1:11" x14ac:dyDescent="0.3">
      <c r="A22" t="s">
        <v>31</v>
      </c>
      <c r="B22" s="13">
        <f>+B19-B20-B21</f>
        <v>5410961.8099999949</v>
      </c>
      <c r="D22" s="13">
        <f>+D19-D20-D21</f>
        <v>10723787.449999988</v>
      </c>
      <c r="F22" s="13">
        <f>+F19-F20-F21</f>
        <v>10723787.449999988</v>
      </c>
      <c r="G22" s="20"/>
      <c r="I22" s="20"/>
      <c r="K22" s="20"/>
    </row>
    <row r="23" spans="1:11" x14ac:dyDescent="0.3">
      <c r="A23" t="s">
        <v>25</v>
      </c>
      <c r="B23" s="13">
        <v>2976028.9954999974</v>
      </c>
      <c r="D23" s="13">
        <v>5898083.0974999936</v>
      </c>
      <c r="F23" s="13">
        <v>5898083.0974999936</v>
      </c>
    </row>
    <row r="24" spans="1:11" x14ac:dyDescent="0.3">
      <c r="A24" t="s">
        <v>32</v>
      </c>
      <c r="B24" s="13">
        <v>2434932.814499998</v>
      </c>
      <c r="D24" s="13">
        <v>4825704.3524999944</v>
      </c>
      <c r="F24" s="13">
        <v>4825704.3524999944</v>
      </c>
    </row>
    <row r="25" spans="1:11" x14ac:dyDescent="0.3">
      <c r="A25" t="s">
        <v>5</v>
      </c>
      <c r="B25" s="17">
        <v>2076</v>
      </c>
      <c r="C25" s="13"/>
      <c r="D25" s="13"/>
      <c r="E25" s="13"/>
      <c r="F25" s="13"/>
    </row>
    <row r="27" spans="1:11" x14ac:dyDescent="0.3">
      <c r="B27" s="13"/>
    </row>
    <row r="28" spans="1:11" x14ac:dyDescent="0.3">
      <c r="A28" s="8" t="s">
        <v>6</v>
      </c>
      <c r="B28" s="13"/>
      <c r="C28" s="8"/>
    </row>
    <row r="29" spans="1:11" x14ac:dyDescent="0.3">
      <c r="A29" t="s">
        <v>1</v>
      </c>
      <c r="B29" s="13">
        <v>90584785.439999998</v>
      </c>
      <c r="D29" s="13">
        <v>187601898.38</v>
      </c>
      <c r="F29" s="13">
        <v>187601898.38</v>
      </c>
    </row>
    <row r="30" spans="1:11" x14ac:dyDescent="0.3">
      <c r="A30" t="s">
        <v>2</v>
      </c>
      <c r="B30" s="13">
        <v>81879982.040000007</v>
      </c>
      <c r="D30" s="13">
        <v>170067022.16000003</v>
      </c>
      <c r="F30" s="13">
        <v>170067022.16000003</v>
      </c>
    </row>
    <row r="31" spans="1:11" x14ac:dyDescent="0.3">
      <c r="A31" t="s">
        <v>0</v>
      </c>
      <c r="B31" s="13">
        <v>24808</v>
      </c>
      <c r="D31" s="13">
        <v>24808</v>
      </c>
      <c r="F31" s="13">
        <v>24808</v>
      </c>
    </row>
    <row r="32" spans="1:11" x14ac:dyDescent="0.3">
      <c r="A32" t="s">
        <v>30</v>
      </c>
      <c r="B32" s="13">
        <v>34542.519999999997</v>
      </c>
      <c r="D32" s="13">
        <v>34542.519999999997</v>
      </c>
      <c r="F32" s="13">
        <v>34542.519999999997</v>
      </c>
    </row>
    <row r="33" spans="1:11" x14ac:dyDescent="0.3">
      <c r="A33" t="s">
        <v>31</v>
      </c>
      <c r="B33" s="13">
        <f>+B29-B30-B31+B32</f>
        <v>8714537.9199999906</v>
      </c>
      <c r="D33" s="13">
        <f>+D29-D30-D31+D32</f>
        <v>17544610.739999969</v>
      </c>
      <c r="F33" s="13">
        <f>+F29-F30-F31+F32</f>
        <v>17544610.739999969</v>
      </c>
      <c r="G33" s="20"/>
      <c r="I33" s="20"/>
      <c r="K33" s="20"/>
    </row>
    <row r="34" spans="1:11" x14ac:dyDescent="0.3">
      <c r="A34" t="s">
        <v>25</v>
      </c>
      <c r="B34" s="13">
        <v>4792995.855999995</v>
      </c>
      <c r="D34" s="13">
        <v>9649535.9069999829</v>
      </c>
      <c r="F34" s="13">
        <v>9649535.9069999829</v>
      </c>
    </row>
    <row r="35" spans="1:11" x14ac:dyDescent="0.3">
      <c r="A35" t="s">
        <v>32</v>
      </c>
      <c r="B35" s="13">
        <v>3921542.0639999961</v>
      </c>
      <c r="D35" s="13">
        <v>7895074.8329999857</v>
      </c>
      <c r="F35" s="13">
        <v>7895074.8329999857</v>
      </c>
    </row>
    <row r="36" spans="1:11" x14ac:dyDescent="0.3">
      <c r="A36" t="s">
        <v>5</v>
      </c>
      <c r="B36" s="17">
        <v>3175</v>
      </c>
    </row>
    <row r="39" spans="1:11" x14ac:dyDescent="0.3">
      <c r="A39" s="18" t="s">
        <v>33</v>
      </c>
    </row>
    <row r="40" spans="1:11" x14ac:dyDescent="0.3">
      <c r="A40" s="23" t="s">
        <v>36</v>
      </c>
    </row>
    <row r="41" spans="1:11" x14ac:dyDescent="0.3">
      <c r="A41" s="23" t="s">
        <v>35</v>
      </c>
    </row>
    <row r="42" spans="1:11" ht="26.25" customHeight="1" x14ac:dyDescent="0.3">
      <c r="A42" s="91" t="s">
        <v>40</v>
      </c>
      <c r="B42" s="92"/>
      <c r="C42" s="92"/>
      <c r="D42" s="92"/>
      <c r="E42" s="92"/>
      <c r="F42" s="92"/>
    </row>
    <row r="43" spans="1:11" x14ac:dyDescent="0.3">
      <c r="A43" s="23" t="s">
        <v>34</v>
      </c>
    </row>
  </sheetData>
  <mergeCells count="3">
    <mergeCell ref="A1:F1"/>
    <mergeCell ref="A2:F2"/>
    <mergeCell ref="A42:F42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4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5.453125" style="1" bestFit="1" customWidth="1"/>
    <col min="9" max="9" width="14" bestFit="1" customWidth="1"/>
    <col min="11" max="11" width="14" bestFit="1" customWidth="1"/>
  </cols>
  <sheetData>
    <row r="1" spans="1:11" ht="60.75" customHeight="1" x14ac:dyDescent="0.3">
      <c r="A1" s="87"/>
      <c r="B1" s="87"/>
      <c r="C1" s="87"/>
      <c r="D1" s="87"/>
      <c r="E1" s="87"/>
      <c r="F1" s="87"/>
    </row>
    <row r="2" spans="1:11" ht="26.25" customHeight="1" x14ac:dyDescent="0.35">
      <c r="A2" s="88" t="s">
        <v>22</v>
      </c>
      <c r="B2" s="89"/>
      <c r="C2" s="89"/>
      <c r="D2" s="89"/>
      <c r="E2" s="89"/>
      <c r="F2" s="89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27</v>
      </c>
      <c r="E4" s="10"/>
      <c r="F4" s="16" t="s">
        <v>28</v>
      </c>
    </row>
    <row r="5" spans="1:11" x14ac:dyDescent="0.3">
      <c r="A5" s="9"/>
      <c r="B5" s="19" t="s">
        <v>42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30839058.220000003</v>
      </c>
      <c r="D8" s="13">
        <v>97809711.100000024</v>
      </c>
      <c r="E8" s="13"/>
      <c r="F8" s="13">
        <v>97809711.100000024</v>
      </c>
    </row>
    <row r="9" spans="1:11" x14ac:dyDescent="0.3">
      <c r="A9" t="s">
        <v>2</v>
      </c>
      <c r="B9" s="13">
        <v>27967135.079999998</v>
      </c>
      <c r="D9" s="13">
        <v>88145097.189999998</v>
      </c>
      <c r="E9" s="13"/>
      <c r="F9" s="13">
        <v>88145097.189999998</v>
      </c>
    </row>
    <row r="10" spans="1:11" x14ac:dyDescent="0.3">
      <c r="A10" t="s">
        <v>0</v>
      </c>
      <c r="B10" s="13">
        <v>0</v>
      </c>
      <c r="D10" s="13">
        <v>6410</v>
      </c>
      <c r="F10" s="13">
        <v>6410</v>
      </c>
    </row>
    <row r="11" spans="1:11" x14ac:dyDescent="0.3">
      <c r="A11" t="s">
        <v>30</v>
      </c>
      <c r="B11" s="13">
        <v>164609.51</v>
      </c>
      <c r="D11" s="13">
        <v>199152.03</v>
      </c>
      <c r="F11" s="13">
        <v>199152.03</v>
      </c>
    </row>
    <row r="12" spans="1:11" x14ac:dyDescent="0.3">
      <c r="A12" t="s">
        <v>31</v>
      </c>
      <c r="B12" s="13">
        <v>3036532.65</v>
      </c>
      <c r="D12" s="13">
        <v>9857355.9400000256</v>
      </c>
      <c r="F12" s="13">
        <v>9857355.9400000256</v>
      </c>
      <c r="G12" s="20"/>
      <c r="I12" s="20"/>
      <c r="K12" s="20"/>
    </row>
    <row r="13" spans="1:11" x14ac:dyDescent="0.3">
      <c r="A13" t="s">
        <v>25</v>
      </c>
      <c r="B13" s="13">
        <v>1670092.9575000023</v>
      </c>
      <c r="D13" s="13">
        <v>5421545.7670000149</v>
      </c>
      <c r="F13" s="13">
        <v>5421545.7670000149</v>
      </c>
    </row>
    <row r="14" spans="1:11" x14ac:dyDescent="0.3">
      <c r="A14" t="s">
        <v>32</v>
      </c>
      <c r="B14" s="13">
        <v>1366439.692500002</v>
      </c>
      <c r="D14" s="13">
        <v>4435810.1730000116</v>
      </c>
      <c r="F14" s="13">
        <v>4435810.1730000116</v>
      </c>
    </row>
    <row r="15" spans="1:11" x14ac:dyDescent="0.3">
      <c r="A15" t="s">
        <v>5</v>
      </c>
      <c r="B15" s="17">
        <v>1099</v>
      </c>
    </row>
    <row r="18" spans="1:11" x14ac:dyDescent="0.3">
      <c r="A18" s="8" t="s">
        <v>4</v>
      </c>
      <c r="B18" s="8"/>
      <c r="C18" s="8"/>
    </row>
    <row r="19" spans="1:11" x14ac:dyDescent="0.3">
      <c r="A19" t="s">
        <v>1</v>
      </c>
      <c r="B19" s="13">
        <v>61625664.32</v>
      </c>
      <c r="C19" s="13"/>
      <c r="D19" s="13">
        <v>182256909.81999996</v>
      </c>
      <c r="E19" s="13"/>
      <c r="F19" s="13">
        <v>182256909.81999996</v>
      </c>
    </row>
    <row r="20" spans="1:11" x14ac:dyDescent="0.3">
      <c r="A20" t="s">
        <v>2</v>
      </c>
      <c r="B20" s="13">
        <v>56200761.839999996</v>
      </c>
      <c r="C20" s="13"/>
      <c r="D20" s="13">
        <v>166089821.88999999</v>
      </c>
      <c r="E20" s="13"/>
      <c r="F20" s="13">
        <v>166089821.88999999</v>
      </c>
    </row>
    <row r="21" spans="1:11" x14ac:dyDescent="0.3">
      <c r="A21" t="s">
        <v>0</v>
      </c>
      <c r="B21" s="13">
        <v>63731</v>
      </c>
      <c r="C21" s="13"/>
      <c r="D21" s="13">
        <v>82129</v>
      </c>
      <c r="E21" s="13"/>
      <c r="F21" s="13">
        <v>82129</v>
      </c>
    </row>
    <row r="22" spans="1:11" x14ac:dyDescent="0.3">
      <c r="A22" t="s">
        <v>31</v>
      </c>
      <c r="B22" s="13">
        <v>5361171.4800000004</v>
      </c>
      <c r="D22" s="13">
        <v>16084958.929999977</v>
      </c>
      <c r="E22" s="13"/>
      <c r="F22" s="13">
        <v>16084958.929999977</v>
      </c>
      <c r="G22" s="20"/>
      <c r="I22" s="20"/>
      <c r="K22" s="20"/>
    </row>
    <row r="23" spans="1:11" x14ac:dyDescent="0.3">
      <c r="A23" t="s">
        <v>25</v>
      </c>
      <c r="B23" s="13">
        <v>2948644.3140000026</v>
      </c>
      <c r="D23" s="13">
        <v>8846727.4114999883</v>
      </c>
      <c r="E23" s="13"/>
      <c r="F23" s="13">
        <v>8846727.4114999883</v>
      </c>
    </row>
    <row r="24" spans="1:11" x14ac:dyDescent="0.3">
      <c r="A24" t="s">
        <v>32</v>
      </c>
      <c r="B24" s="13">
        <v>2412527.1660000021</v>
      </c>
      <c r="D24" s="13">
        <v>7238231.51849999</v>
      </c>
      <c r="E24" s="13"/>
      <c r="F24" s="13">
        <v>7238231.51849999</v>
      </c>
    </row>
    <row r="25" spans="1:11" x14ac:dyDescent="0.3">
      <c r="A25" t="s">
        <v>5</v>
      </c>
      <c r="B25" s="17">
        <v>2076</v>
      </c>
      <c r="C25" s="13"/>
      <c r="D25" s="13"/>
      <c r="E25" s="13"/>
      <c r="F25" s="13"/>
    </row>
    <row r="27" spans="1:11" x14ac:dyDescent="0.3">
      <c r="B27" s="13"/>
    </row>
    <row r="28" spans="1:11" x14ac:dyDescent="0.3">
      <c r="A28" s="9" t="s">
        <v>41</v>
      </c>
      <c r="B28" s="13"/>
    </row>
    <row r="29" spans="1:11" x14ac:dyDescent="0.3">
      <c r="A29" t="s">
        <v>1</v>
      </c>
      <c r="B29" s="13">
        <v>2720685.82</v>
      </c>
      <c r="C29" s="13"/>
      <c r="D29" s="13">
        <v>2720685.82</v>
      </c>
      <c r="E29" s="13"/>
      <c r="F29" s="13">
        <v>2720685.82</v>
      </c>
    </row>
    <row r="30" spans="1:11" x14ac:dyDescent="0.3">
      <c r="A30" t="s">
        <v>2</v>
      </c>
      <c r="B30" s="13">
        <v>2468844.4900000002</v>
      </c>
      <c r="C30" s="13"/>
      <c r="D30" s="13">
        <v>2468844.4900000002</v>
      </c>
      <c r="E30" s="13"/>
      <c r="F30" s="13">
        <v>2468844.4900000002</v>
      </c>
    </row>
    <row r="31" spans="1:11" x14ac:dyDescent="0.3">
      <c r="A31" t="s">
        <v>0</v>
      </c>
      <c r="B31" s="13">
        <v>260</v>
      </c>
      <c r="C31" s="13"/>
      <c r="D31" s="13">
        <v>260</v>
      </c>
      <c r="E31" s="13"/>
      <c r="F31" s="13">
        <v>260</v>
      </c>
    </row>
    <row r="32" spans="1:11" x14ac:dyDescent="0.3">
      <c r="A32" t="s">
        <v>31</v>
      </c>
      <c r="B32" s="13">
        <v>251581.33</v>
      </c>
      <c r="D32" s="13">
        <v>251581.33</v>
      </c>
      <c r="E32" s="13"/>
      <c r="F32" s="13">
        <v>251581.33</v>
      </c>
    </row>
    <row r="33" spans="1:11" x14ac:dyDescent="0.3">
      <c r="A33" t="s">
        <v>25</v>
      </c>
      <c r="B33" s="13">
        <v>138369.73149999979</v>
      </c>
      <c r="D33" s="13">
        <v>138369.73149999979</v>
      </c>
      <c r="E33" s="13"/>
      <c r="F33" s="13">
        <v>138369.73149999979</v>
      </c>
    </row>
    <row r="34" spans="1:11" x14ac:dyDescent="0.3">
      <c r="A34" t="s">
        <v>32</v>
      </c>
      <c r="B34" s="13">
        <v>113211.59849999983</v>
      </c>
      <c r="D34" s="13">
        <v>113211.59849999983</v>
      </c>
      <c r="E34" s="13"/>
      <c r="F34" s="13">
        <v>113211.59849999983</v>
      </c>
    </row>
    <row r="35" spans="1:11" x14ac:dyDescent="0.3">
      <c r="A35" t="s">
        <v>5</v>
      </c>
      <c r="B35" s="17">
        <v>2744</v>
      </c>
      <c r="C35" s="13"/>
      <c r="D35" s="13"/>
      <c r="E35" s="13"/>
      <c r="F35" s="13"/>
    </row>
    <row r="36" spans="1:11" x14ac:dyDescent="0.3">
      <c r="B36" s="13"/>
    </row>
    <row r="37" spans="1:11" x14ac:dyDescent="0.3">
      <c r="B37" s="13"/>
    </row>
    <row r="38" spans="1:11" x14ac:dyDescent="0.3">
      <c r="A38" s="8" t="s">
        <v>6</v>
      </c>
      <c r="B38" s="13"/>
      <c r="C38" s="8"/>
    </row>
    <row r="39" spans="1:11" x14ac:dyDescent="0.3">
      <c r="A39" t="s">
        <v>1</v>
      </c>
      <c r="B39" s="13">
        <v>95185408.359999999</v>
      </c>
      <c r="D39" s="13">
        <v>282787306.74000001</v>
      </c>
      <c r="F39" s="13">
        <v>282787306.74000001</v>
      </c>
      <c r="G39" s="21"/>
    </row>
    <row r="40" spans="1:11" x14ac:dyDescent="0.3">
      <c r="A40" t="s">
        <v>2</v>
      </c>
      <c r="B40" s="13">
        <v>86636741.409999996</v>
      </c>
      <c r="D40" s="13">
        <v>256703763.56999999</v>
      </c>
      <c r="F40" s="13">
        <v>256703763.56999999</v>
      </c>
      <c r="G40" s="21"/>
    </row>
    <row r="41" spans="1:11" x14ac:dyDescent="0.3">
      <c r="A41" t="s">
        <v>0</v>
      </c>
      <c r="B41" s="13">
        <v>63991</v>
      </c>
      <c r="D41" s="13">
        <v>88799</v>
      </c>
      <c r="F41" s="13">
        <v>88799</v>
      </c>
      <c r="G41" s="21"/>
    </row>
    <row r="42" spans="1:11" x14ac:dyDescent="0.3">
      <c r="A42" t="s">
        <v>30</v>
      </c>
      <c r="B42" s="13">
        <v>164609.51</v>
      </c>
      <c r="D42" s="13">
        <v>199152.03</v>
      </c>
      <c r="F42" s="13">
        <v>199152.03</v>
      </c>
      <c r="G42" s="21"/>
    </row>
    <row r="43" spans="1:11" x14ac:dyDescent="0.3">
      <c r="A43" t="s">
        <v>31</v>
      </c>
      <c r="B43" s="13">
        <v>8649285.4600000046</v>
      </c>
      <c r="D43" s="13">
        <v>26193896.200000003</v>
      </c>
      <c r="F43" s="13">
        <v>26193896.200000003</v>
      </c>
      <c r="G43" s="20"/>
      <c r="I43" s="20"/>
      <c r="K43" s="20"/>
    </row>
    <row r="44" spans="1:11" x14ac:dyDescent="0.3">
      <c r="A44" t="s">
        <v>25</v>
      </c>
      <c r="B44" s="13">
        <v>4757107.0030000033</v>
      </c>
      <c r="D44" s="13">
        <v>14406642.910000002</v>
      </c>
      <c r="F44" s="13">
        <v>14406642.910000002</v>
      </c>
    </row>
    <row r="45" spans="1:11" x14ac:dyDescent="0.3">
      <c r="A45" t="s">
        <v>32</v>
      </c>
      <c r="B45" s="13">
        <v>3892178.4570000023</v>
      </c>
      <c r="D45" s="13">
        <v>11787253.290000001</v>
      </c>
      <c r="F45" s="13">
        <v>11787253.290000001</v>
      </c>
    </row>
    <row r="46" spans="1:11" x14ac:dyDescent="0.3">
      <c r="A46" t="s">
        <v>5</v>
      </c>
      <c r="B46" s="17">
        <v>5919</v>
      </c>
    </row>
    <row r="49" spans="1:6" x14ac:dyDescent="0.3">
      <c r="A49" s="18" t="s">
        <v>33</v>
      </c>
    </row>
    <row r="50" spans="1:6" x14ac:dyDescent="0.3">
      <c r="A50" s="23" t="s">
        <v>36</v>
      </c>
    </row>
    <row r="51" spans="1:6" x14ac:dyDescent="0.3">
      <c r="A51" s="23" t="s">
        <v>35</v>
      </c>
    </row>
    <row r="52" spans="1:6" ht="26.25" customHeight="1" x14ac:dyDescent="0.3">
      <c r="A52" s="91" t="s">
        <v>40</v>
      </c>
      <c r="B52" s="92"/>
      <c r="C52" s="92"/>
      <c r="D52" s="92"/>
      <c r="E52" s="92"/>
      <c r="F52" s="92"/>
    </row>
    <row r="53" spans="1:6" x14ac:dyDescent="0.3">
      <c r="A53" s="23" t="s">
        <v>34</v>
      </c>
    </row>
    <row r="54" spans="1:6" ht="26.25" customHeight="1" x14ac:dyDescent="0.3">
      <c r="A54" s="93" t="s">
        <v>43</v>
      </c>
      <c r="B54" s="93"/>
      <c r="C54" s="93"/>
      <c r="D54" s="93"/>
      <c r="E54" s="93"/>
      <c r="F54" s="93"/>
    </row>
  </sheetData>
  <mergeCells count="4">
    <mergeCell ref="A1:F1"/>
    <mergeCell ref="A2:F2"/>
    <mergeCell ref="A52:F52"/>
    <mergeCell ref="A54:F54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3"/>
  <sheetViews>
    <sheetView workbookViewId="0">
      <selection sqref="A1:F1"/>
    </sheetView>
  </sheetViews>
  <sheetFormatPr defaultRowHeight="12.5" x14ac:dyDescent="0.25"/>
  <cols>
    <col min="1" max="1" width="24" customWidth="1"/>
    <col min="2" max="2" width="15.453125" bestFit="1" customWidth="1"/>
    <col min="3" max="3" width="4" customWidth="1"/>
    <col min="4" max="4" width="15.453125" bestFit="1" customWidth="1"/>
    <col min="5" max="5" width="3.7265625" customWidth="1"/>
    <col min="6" max="6" width="15.453125" bestFit="1" customWidth="1"/>
  </cols>
  <sheetData>
    <row r="1" spans="1:6" ht="60.75" customHeight="1" x14ac:dyDescent="0.25">
      <c r="A1" s="87"/>
      <c r="B1" s="87"/>
      <c r="C1" s="87"/>
      <c r="D1" s="87"/>
      <c r="E1" s="87"/>
      <c r="F1" s="87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27</v>
      </c>
      <c r="E4" s="10"/>
      <c r="F4" s="16" t="s">
        <v>28</v>
      </c>
    </row>
    <row r="5" spans="1:6" x14ac:dyDescent="0.25">
      <c r="A5" s="9"/>
      <c r="B5" s="19" t="s">
        <v>44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30053805.779999997</v>
      </c>
      <c r="C8" s="13"/>
      <c r="D8" s="13">
        <v>127863516.88000003</v>
      </c>
      <c r="E8" s="13"/>
      <c r="F8" s="13">
        <v>127863516.88000003</v>
      </c>
    </row>
    <row r="9" spans="1:6" x14ac:dyDescent="0.25">
      <c r="A9" t="s">
        <v>2</v>
      </c>
      <c r="B9" s="13">
        <v>27149127.09</v>
      </c>
      <c r="C9" s="13"/>
      <c r="D9" s="13">
        <v>115294224.28</v>
      </c>
      <c r="E9" s="13"/>
      <c r="F9" s="13">
        <v>115294224.28</v>
      </c>
    </row>
    <row r="10" spans="1:6" x14ac:dyDescent="0.25">
      <c r="A10" t="s">
        <v>0</v>
      </c>
      <c r="B10" s="13">
        <v>0</v>
      </c>
      <c r="C10" s="13"/>
      <c r="D10" s="13">
        <v>6410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199152.03</v>
      </c>
      <c r="E11" s="13"/>
      <c r="F11" s="13">
        <v>199152.03</v>
      </c>
    </row>
    <row r="12" spans="1:6" x14ac:dyDescent="0.25">
      <c r="A12" t="s">
        <v>31</v>
      </c>
      <c r="B12" s="13">
        <v>2904678.69</v>
      </c>
      <c r="C12" s="13"/>
      <c r="D12" s="13">
        <v>12762034.629999999</v>
      </c>
      <c r="E12" s="13"/>
      <c r="F12" s="13">
        <v>12762034.629999999</v>
      </c>
    </row>
    <row r="13" spans="1:6" x14ac:dyDescent="0.25">
      <c r="A13" t="s">
        <v>25</v>
      </c>
      <c r="B13" s="13">
        <v>1597573.2794999988</v>
      </c>
      <c r="C13" s="13"/>
      <c r="D13" s="13">
        <v>7019119.0465000002</v>
      </c>
      <c r="E13" s="13"/>
      <c r="F13" s="13">
        <v>7019119.0465000002</v>
      </c>
    </row>
    <row r="14" spans="1:6" x14ac:dyDescent="0.25">
      <c r="A14" t="s">
        <v>32</v>
      </c>
      <c r="B14" s="13">
        <v>1307105.4104999991</v>
      </c>
      <c r="C14" s="13"/>
      <c r="D14" s="13">
        <v>5742915.5834999997</v>
      </c>
      <c r="E14" s="13"/>
      <c r="F14" s="13">
        <v>5742915.5834999997</v>
      </c>
    </row>
    <row r="15" spans="1:6" x14ac:dyDescent="0.25">
      <c r="A15" t="s">
        <v>5</v>
      </c>
      <c r="B15" s="24">
        <v>1099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52167107.550000004</v>
      </c>
      <c r="C19" s="13"/>
      <c r="D19" s="13">
        <v>234424017.36999997</v>
      </c>
      <c r="E19" s="13"/>
      <c r="F19" s="13">
        <v>234424017.36999997</v>
      </c>
    </row>
    <row r="20" spans="1:6" x14ac:dyDescent="0.25">
      <c r="A20" t="s">
        <v>2</v>
      </c>
      <c r="B20" s="13">
        <v>47521578.25</v>
      </c>
      <c r="C20" s="13"/>
      <c r="D20" s="13">
        <v>213611400.13999999</v>
      </c>
      <c r="E20" s="13"/>
      <c r="F20" s="13">
        <v>213611400.13999999</v>
      </c>
    </row>
    <row r="21" spans="1:6" x14ac:dyDescent="0.25">
      <c r="A21" t="s">
        <v>0</v>
      </c>
      <c r="B21" s="13">
        <v>41945</v>
      </c>
      <c r="C21" s="13"/>
      <c r="D21" s="13">
        <v>124074</v>
      </c>
      <c r="E21" s="13"/>
      <c r="F21" s="13">
        <v>124074</v>
      </c>
    </row>
    <row r="22" spans="1:6" x14ac:dyDescent="0.25">
      <c r="A22" t="s">
        <v>31</v>
      </c>
      <c r="B22" s="13">
        <v>4603584.3</v>
      </c>
      <c r="C22" s="13"/>
      <c r="D22" s="13">
        <v>20688543.230000004</v>
      </c>
      <c r="E22" s="13"/>
      <c r="F22" s="13">
        <v>20688543.230000004</v>
      </c>
    </row>
    <row r="23" spans="1:6" x14ac:dyDescent="0.25">
      <c r="A23" t="s">
        <v>25</v>
      </c>
      <c r="B23" s="13">
        <v>2531971.3650000026</v>
      </c>
      <c r="C23" s="13"/>
      <c r="D23" s="13">
        <v>11378698.776500003</v>
      </c>
      <c r="E23" s="13"/>
      <c r="F23" s="13">
        <v>11378698.776500003</v>
      </c>
    </row>
    <row r="24" spans="1:6" x14ac:dyDescent="0.25">
      <c r="A24" t="s">
        <v>32</v>
      </c>
      <c r="B24" s="13">
        <v>2071612.9350000022</v>
      </c>
      <c r="C24" s="13"/>
      <c r="D24" s="13">
        <v>9309844.4535000026</v>
      </c>
      <c r="E24" s="13"/>
      <c r="F24" s="13">
        <v>9309844.4535000026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66394368.910000004</v>
      </c>
      <c r="C29" s="13"/>
      <c r="D29" s="13">
        <v>69115054.729999989</v>
      </c>
      <c r="E29" s="13"/>
      <c r="F29" s="13">
        <v>69115054.729999989</v>
      </c>
    </row>
    <row r="30" spans="1:6" x14ac:dyDescent="0.25">
      <c r="A30" t="s">
        <v>2</v>
      </c>
      <c r="B30" s="13">
        <v>60010214.780000001</v>
      </c>
      <c r="C30" s="13"/>
      <c r="D30" s="13">
        <v>62479059.269999996</v>
      </c>
      <c r="E30" s="13"/>
      <c r="F30" s="13">
        <v>62479059.269999996</v>
      </c>
    </row>
    <row r="31" spans="1:6" x14ac:dyDescent="0.25">
      <c r="A31" t="s">
        <v>0</v>
      </c>
      <c r="B31" s="13">
        <v>330</v>
      </c>
      <c r="C31" s="13"/>
      <c r="D31" s="13">
        <v>590</v>
      </c>
      <c r="E31" s="13"/>
      <c r="F31" s="13">
        <v>590</v>
      </c>
    </row>
    <row r="32" spans="1:6" x14ac:dyDescent="0.25">
      <c r="A32" t="s">
        <v>31</v>
      </c>
      <c r="B32" s="13">
        <v>6383824.1299999999</v>
      </c>
      <c r="C32" s="13"/>
      <c r="D32" s="13">
        <v>6635405.459999999</v>
      </c>
      <c r="E32" s="13"/>
      <c r="F32" s="13">
        <v>6635405.459999999</v>
      </c>
    </row>
    <row r="33" spans="1:6" x14ac:dyDescent="0.25">
      <c r="A33" t="s">
        <v>25</v>
      </c>
      <c r="B33" s="13">
        <v>3511103.2715000003</v>
      </c>
      <c r="C33" s="13"/>
      <c r="D33" s="13">
        <v>3649473.0029999996</v>
      </c>
      <c r="E33" s="13"/>
      <c r="F33" s="13">
        <v>3649473.0029999996</v>
      </c>
    </row>
    <row r="34" spans="1:6" x14ac:dyDescent="0.25">
      <c r="A34" t="s">
        <v>32</v>
      </c>
      <c r="B34" s="13">
        <v>2872720.8585000001</v>
      </c>
      <c r="C34" s="13"/>
      <c r="D34" s="13">
        <v>2985932.4569999995</v>
      </c>
      <c r="E34" s="13"/>
      <c r="F34" s="13">
        <v>2985932.4569999995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A38" s="8" t="s">
        <v>6</v>
      </c>
      <c r="B38" s="13"/>
      <c r="C38" s="13"/>
      <c r="D38" s="13"/>
      <c r="E38" s="13"/>
      <c r="F38" s="13"/>
    </row>
    <row r="39" spans="1:6" x14ac:dyDescent="0.25">
      <c r="A39" t="s">
        <v>1</v>
      </c>
      <c r="B39" s="13">
        <v>148615282.24000001</v>
      </c>
      <c r="C39" s="13"/>
      <c r="D39" s="13">
        <v>431402588.98000002</v>
      </c>
      <c r="E39" s="13"/>
      <c r="F39" s="13">
        <v>431402588.98000002</v>
      </c>
    </row>
    <row r="40" spans="1:6" x14ac:dyDescent="0.25">
      <c r="A40" t="s">
        <v>2</v>
      </c>
      <c r="B40" s="13">
        <v>134680920.12</v>
      </c>
      <c r="C40" s="13"/>
      <c r="D40" s="13">
        <v>391384683.68999994</v>
      </c>
      <c r="E40" s="13"/>
      <c r="F40" s="13">
        <v>391384683.68999994</v>
      </c>
    </row>
    <row r="41" spans="1:6" x14ac:dyDescent="0.25">
      <c r="A41" t="s">
        <v>0</v>
      </c>
      <c r="B41" s="13">
        <v>42275</v>
      </c>
      <c r="C41" s="13"/>
      <c r="D41" s="13">
        <v>131074</v>
      </c>
      <c r="E41" s="13"/>
      <c r="F41" s="13">
        <v>131074</v>
      </c>
    </row>
    <row r="42" spans="1:6" x14ac:dyDescent="0.25">
      <c r="A42" t="s">
        <v>30</v>
      </c>
      <c r="B42" s="13">
        <v>0</v>
      </c>
      <c r="C42" s="13"/>
      <c r="D42" s="13">
        <v>199152.03</v>
      </c>
      <c r="E42" s="13"/>
      <c r="F42" s="13">
        <v>199152.03</v>
      </c>
    </row>
    <row r="43" spans="1:6" x14ac:dyDescent="0.25">
      <c r="A43" t="s">
        <v>31</v>
      </c>
      <c r="B43" s="13">
        <v>13892087.120000001</v>
      </c>
      <c r="C43" s="13"/>
      <c r="D43" s="13">
        <v>40085983.32</v>
      </c>
      <c r="E43" s="13"/>
      <c r="F43" s="13">
        <v>40085983.32</v>
      </c>
    </row>
    <row r="44" spans="1:6" x14ac:dyDescent="0.25">
      <c r="A44" t="s">
        <v>25</v>
      </c>
      <c r="B44" s="13">
        <v>7640647.9160000011</v>
      </c>
      <c r="C44" s="13"/>
      <c r="D44" s="13">
        <v>22047290.826000001</v>
      </c>
      <c r="E44" s="13"/>
      <c r="F44" s="13">
        <v>22047290.826000001</v>
      </c>
    </row>
    <row r="45" spans="1:6" x14ac:dyDescent="0.25">
      <c r="A45" t="s">
        <v>32</v>
      </c>
      <c r="B45" s="13">
        <v>6251439.2040000018</v>
      </c>
      <c r="C45" s="13"/>
      <c r="D45" s="13">
        <v>18038692.494000003</v>
      </c>
      <c r="E45" s="13"/>
      <c r="F45" s="13">
        <v>18038692.494000003</v>
      </c>
    </row>
    <row r="46" spans="1:6" x14ac:dyDescent="0.25">
      <c r="A46" t="s">
        <v>5</v>
      </c>
      <c r="B46" s="24">
        <v>5919</v>
      </c>
    </row>
    <row r="49" spans="1:6" ht="13" x14ac:dyDescent="0.3">
      <c r="A49" s="18" t="s">
        <v>33</v>
      </c>
    </row>
    <row r="50" spans="1:6" ht="13" x14ac:dyDescent="0.3">
      <c r="A50" s="23" t="s">
        <v>36</v>
      </c>
    </row>
    <row r="51" spans="1:6" ht="13" x14ac:dyDescent="0.3">
      <c r="A51" s="23" t="s">
        <v>35</v>
      </c>
    </row>
    <row r="52" spans="1:6" ht="13" x14ac:dyDescent="0.3">
      <c r="A52" s="91" t="s">
        <v>40</v>
      </c>
      <c r="B52" s="92"/>
      <c r="C52" s="92"/>
      <c r="D52" s="92"/>
      <c r="E52" s="92"/>
      <c r="F52" s="92"/>
    </row>
    <row r="53" spans="1:6" ht="13" x14ac:dyDescent="0.3">
      <c r="A53" s="23" t="s">
        <v>34</v>
      </c>
    </row>
  </sheetData>
  <mergeCells count="3">
    <mergeCell ref="A1:F1"/>
    <mergeCell ref="A2:F2"/>
    <mergeCell ref="A52:F52"/>
  </mergeCells>
  <phoneticPr fontId="8" type="noConversion"/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3"/>
  <sheetViews>
    <sheetView workbookViewId="0">
      <selection activeCell="A6" sqref="A6"/>
    </sheetView>
  </sheetViews>
  <sheetFormatPr defaultRowHeight="12.5" x14ac:dyDescent="0.25"/>
  <cols>
    <col min="1" max="1" width="24" customWidth="1"/>
    <col min="2" max="2" width="15.453125" bestFit="1" customWidth="1"/>
    <col min="3" max="3" width="2" customWidth="1"/>
    <col min="4" max="4" width="15.453125" bestFit="1" customWidth="1"/>
    <col min="5" max="5" width="2" customWidth="1"/>
    <col min="6" max="6" width="15" bestFit="1" customWidth="1"/>
    <col min="7" max="7" width="2" customWidth="1"/>
    <col min="8" max="8" width="15.453125" bestFit="1" customWidth="1"/>
  </cols>
  <sheetData>
    <row r="1" spans="1:8" ht="60.75" customHeight="1" x14ac:dyDescent="0.25">
      <c r="A1" s="87"/>
      <c r="B1" s="87"/>
      <c r="C1" s="87"/>
      <c r="D1" s="87"/>
      <c r="E1" s="87"/>
      <c r="F1" s="87"/>
      <c r="G1" s="87"/>
      <c r="H1" s="87"/>
    </row>
    <row r="2" spans="1:8" ht="17.5" x14ac:dyDescent="0.35">
      <c r="A2" s="88" t="s">
        <v>22</v>
      </c>
      <c r="B2" s="89"/>
      <c r="C2" s="89"/>
      <c r="D2" s="89"/>
      <c r="E2" s="89"/>
      <c r="F2" s="89"/>
      <c r="G2" s="89"/>
      <c r="H2" s="89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0"/>
      <c r="C4" s="10"/>
      <c r="D4" s="16" t="s">
        <v>27</v>
      </c>
      <c r="E4" s="10"/>
      <c r="F4" s="16" t="s">
        <v>46</v>
      </c>
      <c r="G4" s="10"/>
      <c r="H4" s="16" t="s">
        <v>28</v>
      </c>
    </row>
    <row r="5" spans="1:8" x14ac:dyDescent="0.25">
      <c r="A5" s="9"/>
      <c r="B5" s="19" t="s">
        <v>45</v>
      </c>
      <c r="C5" s="9"/>
      <c r="D5" s="11" t="s">
        <v>11</v>
      </c>
      <c r="F5" s="25" t="s">
        <v>11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30840401.82</v>
      </c>
      <c r="C8" s="13"/>
      <c r="D8" s="13">
        <v>137548521.99000004</v>
      </c>
      <c r="E8" s="13"/>
      <c r="F8" s="13">
        <v>21155396.710000001</v>
      </c>
      <c r="G8" s="13"/>
      <c r="H8" s="13">
        <v>158703918.70000005</v>
      </c>
    </row>
    <row r="9" spans="1:8" x14ac:dyDescent="0.25">
      <c r="A9" t="s">
        <v>2</v>
      </c>
      <c r="B9" s="13">
        <v>27844109.25</v>
      </c>
      <c r="C9" s="13"/>
      <c r="D9" s="13">
        <v>123967222.80000001</v>
      </c>
      <c r="E9" s="13"/>
      <c r="F9" s="13">
        <v>19171110.73</v>
      </c>
      <c r="G9" s="13"/>
      <c r="H9" s="13">
        <v>143138333.53</v>
      </c>
    </row>
    <row r="10" spans="1:8" x14ac:dyDescent="0.25">
      <c r="A10" t="s">
        <v>0</v>
      </c>
      <c r="B10" s="13">
        <v>0</v>
      </c>
      <c r="C10" s="13"/>
      <c r="D10" s="13">
        <v>6410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199152.03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2996292.57</v>
      </c>
      <c r="C12" s="13"/>
      <c r="D12" s="13">
        <v>13774041.220000001</v>
      </c>
      <c r="E12" s="13"/>
      <c r="F12" s="13">
        <v>1984285.98</v>
      </c>
      <c r="G12" s="13"/>
      <c r="H12" s="13">
        <v>15758327.199999999</v>
      </c>
    </row>
    <row r="13" spans="1:8" x14ac:dyDescent="0.25">
      <c r="A13" t="s">
        <v>25</v>
      </c>
      <c r="B13" s="13">
        <v>1647960.9135</v>
      </c>
      <c r="C13" s="13"/>
      <c r="D13" s="13">
        <v>7575722.671000001</v>
      </c>
      <c r="E13" s="13"/>
      <c r="F13" s="13">
        <v>1091357.2890000001</v>
      </c>
      <c r="G13" s="13"/>
      <c r="H13" s="13">
        <v>8667079.9600000009</v>
      </c>
    </row>
    <row r="14" spans="1:8" x14ac:dyDescent="0.25">
      <c r="A14" t="s">
        <v>32</v>
      </c>
      <c r="B14" s="13">
        <v>1348331.6565</v>
      </c>
      <c r="C14" s="13"/>
      <c r="D14" s="13">
        <v>6198318.5490000006</v>
      </c>
      <c r="E14" s="13"/>
      <c r="F14" s="13">
        <v>892928.69099999999</v>
      </c>
      <c r="G14" s="13"/>
      <c r="H14" s="13">
        <v>7091247.2400000002</v>
      </c>
    </row>
    <row r="15" spans="1:8" x14ac:dyDescent="0.25">
      <c r="A15" t="s">
        <v>5</v>
      </c>
      <c r="B15" s="26">
        <v>1099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57376920.469999999</v>
      </c>
      <c r="C19" s="13"/>
      <c r="D19" s="13">
        <v>252485336.73999998</v>
      </c>
      <c r="E19" s="13"/>
      <c r="F19" s="13">
        <v>39315601.100000001</v>
      </c>
      <c r="G19" s="13"/>
      <c r="H19" s="13">
        <v>291800937.83999997</v>
      </c>
    </row>
    <row r="20" spans="1:8" x14ac:dyDescent="0.25">
      <c r="A20" t="s">
        <v>2</v>
      </c>
      <c r="B20" s="13">
        <v>52471913.329999998</v>
      </c>
      <c r="C20" s="13"/>
      <c r="D20" s="13">
        <v>230131304.66</v>
      </c>
      <c r="E20" s="13"/>
      <c r="F20" s="13">
        <v>35952008.810000002</v>
      </c>
      <c r="G20" s="13"/>
      <c r="H20" s="13">
        <v>266083313.47</v>
      </c>
    </row>
    <row r="21" spans="1:8" x14ac:dyDescent="0.25">
      <c r="A21" t="s">
        <v>0</v>
      </c>
      <c r="B21" s="13">
        <v>88706.55</v>
      </c>
      <c r="C21" s="13"/>
      <c r="D21" s="13">
        <v>138173</v>
      </c>
      <c r="E21" s="13"/>
      <c r="F21" s="13">
        <v>74607.55</v>
      </c>
      <c r="G21" s="13"/>
      <c r="H21" s="13">
        <v>212780.55</v>
      </c>
    </row>
    <row r="22" spans="1:8" x14ac:dyDescent="0.25">
      <c r="A22" t="s">
        <v>31</v>
      </c>
      <c r="B22" s="13">
        <v>4816300.59</v>
      </c>
      <c r="C22" s="13"/>
      <c r="D22" s="13">
        <v>22215859.080000006</v>
      </c>
      <c r="E22" s="13"/>
      <c r="F22" s="13">
        <v>3288984.74</v>
      </c>
      <c r="G22" s="13"/>
      <c r="H22" s="13">
        <v>25504843.820000008</v>
      </c>
    </row>
    <row r="23" spans="1:8" x14ac:dyDescent="0.25">
      <c r="A23" t="s">
        <v>25</v>
      </c>
      <c r="B23" s="13">
        <v>2648965.3245000001</v>
      </c>
      <c r="C23" s="13"/>
      <c r="D23" s="13">
        <v>12218722.494000005</v>
      </c>
      <c r="E23" s="13"/>
      <c r="F23" s="13">
        <v>1808941.6070000003</v>
      </c>
      <c r="G23" s="13"/>
      <c r="H23" s="13">
        <v>14027664.101000005</v>
      </c>
    </row>
    <row r="24" spans="1:8" x14ac:dyDescent="0.25">
      <c r="A24" t="s">
        <v>32</v>
      </c>
      <c r="B24" s="13">
        <v>2167335.2655000002</v>
      </c>
      <c r="C24" s="13"/>
      <c r="D24" s="13">
        <v>9997136.5860000029</v>
      </c>
      <c r="E24" s="13"/>
      <c r="F24" s="13">
        <v>1480043.1330000001</v>
      </c>
      <c r="G24" s="13"/>
      <c r="H24" s="13">
        <v>11477179.719000004</v>
      </c>
    </row>
    <row r="25" spans="1:8" x14ac:dyDescent="0.25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64182562.520000003</v>
      </c>
      <c r="C29" s="13"/>
      <c r="D29" s="13">
        <v>90472625.069999993</v>
      </c>
      <c r="E29" s="13"/>
      <c r="F29" s="13">
        <v>42824992.180000007</v>
      </c>
      <c r="G29" s="13"/>
      <c r="H29" s="13">
        <v>133297617.25</v>
      </c>
    </row>
    <row r="30" spans="1:8" x14ac:dyDescent="0.25">
      <c r="A30" t="s">
        <v>2</v>
      </c>
      <c r="B30" s="13">
        <v>58146371.159999996</v>
      </c>
      <c r="C30" s="13"/>
      <c r="D30" s="13">
        <v>81883560.190000013</v>
      </c>
      <c r="E30" s="13"/>
      <c r="F30" s="13">
        <v>38741870.239999995</v>
      </c>
      <c r="G30" s="13"/>
      <c r="H30" s="13">
        <v>120625430.43000001</v>
      </c>
    </row>
    <row r="31" spans="1:8" x14ac:dyDescent="0.25">
      <c r="A31" t="s">
        <v>0</v>
      </c>
      <c r="B31" s="13">
        <v>0</v>
      </c>
      <c r="C31" s="13"/>
      <c r="D31" s="13">
        <v>590</v>
      </c>
      <c r="E31" s="13"/>
      <c r="F31" s="13">
        <v>0</v>
      </c>
      <c r="G31" s="13"/>
      <c r="H31" s="13">
        <v>590</v>
      </c>
    </row>
    <row r="32" spans="1:8" x14ac:dyDescent="0.25">
      <c r="A32" t="s">
        <v>31</v>
      </c>
      <c r="B32" s="13">
        <v>6036191.3600000069</v>
      </c>
      <c r="C32" s="13"/>
      <c r="D32" s="13">
        <v>8588474.879999999</v>
      </c>
      <c r="E32" s="13"/>
      <c r="F32" s="13">
        <v>4083121.94</v>
      </c>
      <c r="G32" s="13"/>
      <c r="H32" s="13">
        <v>12671596.82</v>
      </c>
    </row>
    <row r="33" spans="1:8" x14ac:dyDescent="0.25">
      <c r="A33" t="s">
        <v>25</v>
      </c>
      <c r="B33" s="13">
        <v>3319905.2480000039</v>
      </c>
      <c r="C33" s="13"/>
      <c r="D33" s="13">
        <v>4723661.1839999994</v>
      </c>
      <c r="E33" s="13"/>
      <c r="F33" s="13">
        <v>2245717.0670000003</v>
      </c>
      <c r="G33" s="13"/>
      <c r="H33" s="13">
        <v>6969378.2510000011</v>
      </c>
    </row>
    <row r="34" spans="1:8" x14ac:dyDescent="0.25">
      <c r="A34" t="s">
        <v>32</v>
      </c>
      <c r="B34" s="13">
        <v>2716286.112000003</v>
      </c>
      <c r="C34" s="13"/>
      <c r="D34" s="13">
        <v>3864813.6959999995</v>
      </c>
      <c r="E34" s="13"/>
      <c r="F34" s="13">
        <v>1837404.8729999999</v>
      </c>
      <c r="G34" s="13"/>
      <c r="H34" s="13">
        <v>5702218.5690000001</v>
      </c>
    </row>
    <row r="35" spans="1:8" x14ac:dyDescent="0.25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x14ac:dyDescent="0.25">
      <c r="A38" s="8" t="s">
        <v>6</v>
      </c>
      <c r="B38" s="13"/>
      <c r="C38" s="13"/>
      <c r="D38" s="13"/>
      <c r="E38" s="13"/>
      <c r="F38" s="13"/>
      <c r="G38" s="13"/>
      <c r="H38" s="13"/>
    </row>
    <row r="39" spans="1:8" x14ac:dyDescent="0.25">
      <c r="A39" t="s">
        <v>1</v>
      </c>
      <c r="B39" s="13">
        <v>152399884.81</v>
      </c>
      <c r="C39" s="13"/>
      <c r="D39" s="13">
        <v>480506483.80000001</v>
      </c>
      <c r="E39" s="13"/>
      <c r="F39" s="13">
        <v>103295989.98999999</v>
      </c>
      <c r="G39" s="13"/>
      <c r="H39" s="13">
        <v>583802473.78999996</v>
      </c>
    </row>
    <row r="40" spans="1:8" x14ac:dyDescent="0.25">
      <c r="A40" t="s">
        <v>2</v>
      </c>
      <c r="B40" s="13">
        <v>138462393.74000001</v>
      </c>
      <c r="C40" s="13"/>
      <c r="D40" s="13">
        <v>435982087.64999998</v>
      </c>
      <c r="E40" s="13"/>
      <c r="F40" s="13">
        <v>93864989.780000001</v>
      </c>
      <c r="G40" s="13"/>
      <c r="H40" s="13">
        <v>529847077.42999995</v>
      </c>
    </row>
    <row r="41" spans="1:8" x14ac:dyDescent="0.25">
      <c r="A41" t="s">
        <v>0</v>
      </c>
      <c r="B41" s="13">
        <v>88706.55</v>
      </c>
      <c r="C41" s="13"/>
      <c r="D41" s="13">
        <v>145173</v>
      </c>
      <c r="E41" s="13"/>
      <c r="F41" s="13">
        <v>74607.55</v>
      </c>
      <c r="G41" s="13"/>
      <c r="H41" s="13">
        <v>219780.55</v>
      </c>
    </row>
    <row r="42" spans="1:8" x14ac:dyDescent="0.25">
      <c r="A42" t="s">
        <v>30</v>
      </c>
      <c r="B42" s="13">
        <v>0</v>
      </c>
      <c r="C42" s="13"/>
      <c r="D42" s="13">
        <v>199152.03</v>
      </c>
      <c r="E42" s="13"/>
      <c r="F42" s="13">
        <v>0</v>
      </c>
      <c r="G42" s="13"/>
      <c r="H42" s="13">
        <v>199152.03</v>
      </c>
    </row>
    <row r="43" spans="1:8" x14ac:dyDescent="0.25">
      <c r="A43" t="s">
        <v>31</v>
      </c>
      <c r="B43" s="13">
        <v>13848784.520000007</v>
      </c>
      <c r="C43" s="13"/>
      <c r="D43" s="13">
        <v>44578375.179999992</v>
      </c>
      <c r="E43" s="13"/>
      <c r="F43" s="13">
        <v>9356392.6600000001</v>
      </c>
      <c r="G43" s="13"/>
      <c r="H43" s="13">
        <v>53934767.839999989</v>
      </c>
    </row>
    <row r="44" spans="1:8" x14ac:dyDescent="0.25">
      <c r="A44" t="s">
        <v>25</v>
      </c>
      <c r="B44" s="13">
        <v>7616831.4860000033</v>
      </c>
      <c r="C44" s="13"/>
      <c r="D44" s="13">
        <v>24518106.348999999</v>
      </c>
      <c r="E44" s="13"/>
      <c r="F44" s="13">
        <v>5146015.9630000005</v>
      </c>
      <c r="G44" s="13"/>
      <c r="H44" s="13">
        <v>29664122.311999995</v>
      </c>
    </row>
    <row r="45" spans="1:8" x14ac:dyDescent="0.25">
      <c r="A45" t="s">
        <v>32</v>
      </c>
      <c r="B45" s="13">
        <v>6231953.0340000037</v>
      </c>
      <c r="C45" s="13"/>
      <c r="D45" s="13">
        <v>20060268.830999997</v>
      </c>
      <c r="E45" s="13"/>
      <c r="F45" s="13">
        <v>4210376.6970000006</v>
      </c>
      <c r="G45" s="13"/>
      <c r="H45" s="13">
        <v>24270645.527999997</v>
      </c>
    </row>
    <row r="46" spans="1:8" x14ac:dyDescent="0.25">
      <c r="A46" t="s">
        <v>5</v>
      </c>
      <c r="B46" s="26">
        <v>5919</v>
      </c>
      <c r="C46" s="13"/>
      <c r="D46" s="13"/>
      <c r="E46" s="13"/>
      <c r="F46" s="13"/>
      <c r="G46" s="13"/>
      <c r="H46" s="13"/>
    </row>
    <row r="49" spans="1:8" ht="13" x14ac:dyDescent="0.3">
      <c r="A49" s="18" t="s">
        <v>33</v>
      </c>
    </row>
    <row r="50" spans="1:8" ht="13" x14ac:dyDescent="0.3">
      <c r="A50" s="23" t="s">
        <v>36</v>
      </c>
    </row>
    <row r="51" spans="1:8" ht="13" x14ac:dyDescent="0.3">
      <c r="A51" s="23" t="s">
        <v>35</v>
      </c>
    </row>
    <row r="52" spans="1:8" ht="24" customHeight="1" x14ac:dyDescent="0.3">
      <c r="A52" s="91" t="s">
        <v>40</v>
      </c>
      <c r="B52" s="92"/>
      <c r="C52" s="92"/>
      <c r="D52" s="92"/>
      <c r="E52" s="92"/>
      <c r="F52" s="92"/>
      <c r="G52" s="92"/>
      <c r="H52" s="92"/>
    </row>
    <row r="53" spans="1:8" ht="13" x14ac:dyDescent="0.3">
      <c r="A53" s="23" t="s">
        <v>34</v>
      </c>
    </row>
  </sheetData>
  <mergeCells count="3">
    <mergeCell ref="A1:H1"/>
    <mergeCell ref="A2:H2"/>
    <mergeCell ref="A52:H52"/>
  </mergeCells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3"/>
  <sheetViews>
    <sheetView workbookViewId="0">
      <selection activeCell="A13" sqref="A13"/>
    </sheetView>
  </sheetViews>
  <sheetFormatPr defaultRowHeight="12.5" x14ac:dyDescent="0.25"/>
  <cols>
    <col min="1" max="1" width="24" customWidth="1"/>
    <col min="2" max="2" width="15.453125" bestFit="1" customWidth="1"/>
    <col min="3" max="3" width="4" customWidth="1"/>
    <col min="4" max="4" width="15.453125" bestFit="1" customWidth="1"/>
    <col min="5" max="5" width="3.7265625" customWidth="1"/>
    <col min="6" max="6" width="15.453125" bestFit="1" customWidth="1"/>
  </cols>
  <sheetData>
    <row r="1" spans="1:6" ht="60.75" customHeight="1" x14ac:dyDescent="0.25">
      <c r="A1" s="87"/>
      <c r="B1" s="87"/>
      <c r="C1" s="87"/>
      <c r="D1" s="87"/>
      <c r="E1" s="87"/>
      <c r="F1" s="87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46</v>
      </c>
      <c r="E4" s="10"/>
      <c r="F4" s="16" t="s">
        <v>28</v>
      </c>
    </row>
    <row r="5" spans="1:6" x14ac:dyDescent="0.25">
      <c r="A5" s="9"/>
      <c r="B5" s="19" t="s">
        <v>47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35040324.609999999</v>
      </c>
      <c r="C8" s="13"/>
      <c r="D8" s="13">
        <v>56195721.32</v>
      </c>
      <c r="E8" s="13"/>
      <c r="F8" s="13">
        <v>193744243.31000003</v>
      </c>
    </row>
    <row r="9" spans="1:6" x14ac:dyDescent="0.25">
      <c r="A9" t="s">
        <v>2</v>
      </c>
      <c r="B9" s="13">
        <v>31595485.82</v>
      </c>
      <c r="C9" s="13"/>
      <c r="D9" s="13">
        <v>50766596.549999997</v>
      </c>
      <c r="E9" s="13"/>
      <c r="F9" s="13">
        <v>174733819.35000002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3444838.79</v>
      </c>
      <c r="C12" s="13"/>
      <c r="D12" s="13">
        <v>5429124.7699999977</v>
      </c>
      <c r="E12" s="13"/>
      <c r="F12" s="13">
        <v>19203165.989999998</v>
      </c>
    </row>
    <row r="13" spans="1:6" x14ac:dyDescent="0.25">
      <c r="A13" t="s">
        <v>25</v>
      </c>
      <c r="B13" s="13">
        <v>1894661.3345000001</v>
      </c>
      <c r="C13" s="13"/>
      <c r="D13" s="13">
        <v>2986018.6234999988</v>
      </c>
      <c r="E13" s="13"/>
      <c r="F13" s="13">
        <v>10561741.294500001</v>
      </c>
    </row>
    <row r="14" spans="1:6" x14ac:dyDescent="0.25">
      <c r="A14" t="s">
        <v>32</v>
      </c>
      <c r="B14" s="13">
        <v>1550177.4555000002</v>
      </c>
      <c r="C14" s="13"/>
      <c r="D14" s="13">
        <v>2443106.1464999989</v>
      </c>
      <c r="E14" s="13"/>
      <c r="F14" s="13">
        <v>8641424.6954999994</v>
      </c>
    </row>
    <row r="15" spans="1:6" x14ac:dyDescent="0.25">
      <c r="A15" t="s">
        <v>5</v>
      </c>
      <c r="B15" s="24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57332241.439999998</v>
      </c>
      <c r="C19" s="13"/>
      <c r="D19" s="13">
        <v>96647842.539999992</v>
      </c>
      <c r="E19" s="13"/>
      <c r="F19" s="13">
        <v>349133179.27999997</v>
      </c>
    </row>
    <row r="20" spans="1:6" x14ac:dyDescent="0.25">
      <c r="A20" t="s">
        <v>2</v>
      </c>
      <c r="B20" s="13">
        <v>52348699.799999997</v>
      </c>
      <c r="C20" s="13"/>
      <c r="D20" s="13">
        <v>88300708.609999985</v>
      </c>
      <c r="E20" s="13"/>
      <c r="F20" s="13">
        <v>318432013.26999998</v>
      </c>
    </row>
    <row r="21" spans="1:6" x14ac:dyDescent="0.25">
      <c r="A21" t="s">
        <v>0</v>
      </c>
      <c r="B21" s="13">
        <v>73792.95</v>
      </c>
      <c r="C21" s="13"/>
      <c r="D21" s="13">
        <v>148400.5</v>
      </c>
      <c r="E21" s="13"/>
      <c r="F21" s="13">
        <v>286573.5</v>
      </c>
    </row>
    <row r="22" spans="1:6" x14ac:dyDescent="0.25">
      <c r="A22" t="s">
        <v>31</v>
      </c>
      <c r="B22" s="13">
        <v>4909748.6900000004</v>
      </c>
      <c r="C22" s="13"/>
      <c r="D22" s="13">
        <v>8198733.4300000006</v>
      </c>
      <c r="E22" s="13"/>
      <c r="F22" s="13">
        <v>30414592.510000005</v>
      </c>
    </row>
    <row r="23" spans="1:6" x14ac:dyDescent="0.25">
      <c r="A23" t="s">
        <v>25</v>
      </c>
      <c r="B23" s="13">
        <v>2700361.7795000006</v>
      </c>
      <c r="C23" s="13"/>
      <c r="D23" s="13">
        <v>4509303.386500001</v>
      </c>
      <c r="E23" s="13"/>
      <c r="F23" s="13">
        <v>16728025.880500004</v>
      </c>
    </row>
    <row r="24" spans="1:6" x14ac:dyDescent="0.25">
      <c r="A24" t="s">
        <v>32</v>
      </c>
      <c r="B24" s="13">
        <v>2209386.9105000002</v>
      </c>
      <c r="C24" s="13"/>
      <c r="D24" s="13">
        <v>3689430.0435000001</v>
      </c>
      <c r="E24" s="13"/>
      <c r="F24" s="13">
        <v>13686566.629500004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53459698.75</v>
      </c>
      <c r="C29" s="13"/>
      <c r="D29" s="13">
        <v>96284690.930000007</v>
      </c>
      <c r="E29" s="13"/>
      <c r="F29" s="13">
        <v>186757316</v>
      </c>
    </row>
    <row r="30" spans="1:6" x14ac:dyDescent="0.25">
      <c r="A30" t="s">
        <v>2</v>
      </c>
      <c r="B30" s="13">
        <v>48251729.799999997</v>
      </c>
      <c r="C30" s="13"/>
      <c r="D30" s="13">
        <v>86993600.039999992</v>
      </c>
      <c r="E30" s="13"/>
      <c r="F30" s="13">
        <v>168877160.23000002</v>
      </c>
    </row>
    <row r="31" spans="1:6" x14ac:dyDescent="0.25">
      <c r="A31" t="s">
        <v>0</v>
      </c>
      <c r="B31" s="13">
        <v>0</v>
      </c>
      <c r="C31" s="13"/>
      <c r="D31" s="13">
        <v>0</v>
      </c>
      <c r="E31" s="13"/>
      <c r="F31" s="13">
        <v>590</v>
      </c>
    </row>
    <row r="32" spans="1:6" x14ac:dyDescent="0.25">
      <c r="A32" t="s">
        <v>31</v>
      </c>
      <c r="B32" s="13">
        <v>5207968.95</v>
      </c>
      <c r="C32" s="13"/>
      <c r="D32" s="13">
        <v>9291090.8900000006</v>
      </c>
      <c r="E32" s="13"/>
      <c r="F32" s="13">
        <v>17879565.77</v>
      </c>
    </row>
    <row r="33" spans="1:6" x14ac:dyDescent="0.25">
      <c r="A33" t="s">
        <v>25</v>
      </c>
      <c r="B33" s="13">
        <v>2864382.9225000003</v>
      </c>
      <c r="C33" s="13"/>
      <c r="D33" s="13">
        <v>5110099.9895000011</v>
      </c>
      <c r="E33" s="13"/>
      <c r="F33" s="13">
        <v>9833761.1735000014</v>
      </c>
    </row>
    <row r="34" spans="1:6" x14ac:dyDescent="0.25">
      <c r="A34" t="s">
        <v>32</v>
      </c>
      <c r="B34" s="13">
        <v>2343586.0275000003</v>
      </c>
      <c r="C34" s="13"/>
      <c r="D34" s="13">
        <v>4180990.9005000005</v>
      </c>
      <c r="E34" s="13"/>
      <c r="F34" s="13">
        <v>8045804.5965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A38" s="8" t="s">
        <v>6</v>
      </c>
      <c r="B38" s="13"/>
      <c r="C38" s="13"/>
      <c r="D38" s="13"/>
      <c r="E38" s="13"/>
      <c r="F38" s="13"/>
    </row>
    <row r="39" spans="1:6" x14ac:dyDescent="0.25">
      <c r="A39" t="s">
        <v>1</v>
      </c>
      <c r="B39" s="13">
        <v>145832264.80000001</v>
      </c>
      <c r="C39" s="13"/>
      <c r="D39" s="13">
        <v>249128254.78999996</v>
      </c>
      <c r="E39" s="13"/>
      <c r="F39" s="13">
        <v>729634738.58999991</v>
      </c>
    </row>
    <row r="40" spans="1:6" x14ac:dyDescent="0.25">
      <c r="A40" t="s">
        <v>2</v>
      </c>
      <c r="B40" s="13">
        <v>132195915.41999999</v>
      </c>
      <c r="C40" s="13"/>
      <c r="D40" s="13">
        <v>226060905.20000002</v>
      </c>
      <c r="E40" s="13"/>
      <c r="F40" s="13">
        <v>662042992.85000002</v>
      </c>
    </row>
    <row r="41" spans="1:6" x14ac:dyDescent="0.25">
      <c r="A41" t="s">
        <v>0</v>
      </c>
      <c r="B41" s="13">
        <v>73792.95</v>
      </c>
      <c r="C41" s="13"/>
      <c r="D41" s="13">
        <v>148400.5</v>
      </c>
      <c r="E41" s="13"/>
      <c r="F41" s="13">
        <v>293573.5</v>
      </c>
    </row>
    <row r="42" spans="1:6" x14ac:dyDescent="0.25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5">
      <c r="A43" t="s">
        <v>31</v>
      </c>
      <c r="B43" s="13">
        <v>13562556.43</v>
      </c>
      <c r="C43" s="13"/>
      <c r="D43" s="13">
        <v>22918949.089999996</v>
      </c>
      <c r="E43" s="13"/>
      <c r="F43" s="13">
        <v>67497324.269999981</v>
      </c>
    </row>
    <row r="44" spans="1:6" x14ac:dyDescent="0.25">
      <c r="A44" t="s">
        <v>25</v>
      </c>
      <c r="B44" s="13">
        <v>7459406.0365000004</v>
      </c>
      <c r="C44" s="13"/>
      <c r="D44" s="13">
        <v>12605421.999499999</v>
      </c>
      <c r="E44" s="13"/>
      <c r="F44" s="13">
        <v>37123528.348499991</v>
      </c>
    </row>
    <row r="45" spans="1:6" x14ac:dyDescent="0.25">
      <c r="A45" t="s">
        <v>32</v>
      </c>
      <c r="B45" s="13">
        <v>6103150.3935000002</v>
      </c>
      <c r="C45" s="13"/>
      <c r="D45" s="13">
        <v>10313527.090499999</v>
      </c>
      <c r="E45" s="13"/>
      <c r="F45" s="13">
        <v>30373795.921499994</v>
      </c>
    </row>
    <row r="46" spans="1:6" x14ac:dyDescent="0.25">
      <c r="A46" t="s">
        <v>5</v>
      </c>
      <c r="B46" s="24">
        <v>5919</v>
      </c>
    </row>
    <row r="49" spans="1:6" ht="13" x14ac:dyDescent="0.3">
      <c r="A49" s="18" t="s">
        <v>33</v>
      </c>
    </row>
    <row r="50" spans="1:6" ht="13" x14ac:dyDescent="0.3">
      <c r="A50" s="23" t="s">
        <v>36</v>
      </c>
    </row>
    <row r="51" spans="1:6" ht="13" x14ac:dyDescent="0.3">
      <c r="A51" s="23" t="s">
        <v>35</v>
      </c>
    </row>
    <row r="52" spans="1:6" ht="13" x14ac:dyDescent="0.3">
      <c r="A52" s="91" t="s">
        <v>40</v>
      </c>
      <c r="B52" s="92"/>
      <c r="C52" s="92"/>
      <c r="D52" s="92"/>
      <c r="E52" s="92"/>
      <c r="F52" s="92"/>
    </row>
    <row r="53" spans="1:6" ht="13" x14ac:dyDescent="0.3">
      <c r="A53" s="23" t="s">
        <v>34</v>
      </c>
    </row>
  </sheetData>
  <mergeCells count="3">
    <mergeCell ref="A1:F1"/>
    <mergeCell ref="A2:F2"/>
    <mergeCell ref="A52:F52"/>
  </mergeCells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3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5.453125" bestFit="1" customWidth="1"/>
    <col min="3" max="3" width="4" customWidth="1"/>
    <col min="4" max="4" width="15.453125" bestFit="1" customWidth="1"/>
    <col min="5" max="5" width="3.7265625" customWidth="1"/>
    <col min="6" max="6" width="15.453125" bestFit="1" customWidth="1"/>
  </cols>
  <sheetData>
    <row r="1" spans="1:6" ht="60.75" customHeight="1" x14ac:dyDescent="0.25">
      <c r="A1" s="87"/>
      <c r="B1" s="87"/>
      <c r="C1" s="87"/>
      <c r="D1" s="87"/>
      <c r="E1" s="87"/>
      <c r="F1" s="87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46</v>
      </c>
      <c r="E4" s="10"/>
      <c r="F4" s="16" t="s">
        <v>28</v>
      </c>
    </row>
    <row r="5" spans="1:6" x14ac:dyDescent="0.25">
      <c r="A5" s="9"/>
      <c r="B5" s="19" t="s">
        <v>48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24722230.489999998</v>
      </c>
      <c r="C8" s="13"/>
      <c r="D8" s="13">
        <v>80917951.810000002</v>
      </c>
      <c r="E8" s="13"/>
      <c r="F8" s="13">
        <v>218466473.80000004</v>
      </c>
    </row>
    <row r="9" spans="1:6" x14ac:dyDescent="0.25">
      <c r="A9" t="s">
        <v>2</v>
      </c>
      <c r="B9" s="13">
        <v>22455472.530000001</v>
      </c>
      <c r="C9" s="13"/>
      <c r="D9" s="13">
        <v>73222069.079999998</v>
      </c>
      <c r="E9" s="13"/>
      <c r="F9" s="13">
        <v>197189291.88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2266757.96</v>
      </c>
      <c r="C12" s="13"/>
      <c r="D12" s="13">
        <v>7695882.7299999967</v>
      </c>
      <c r="E12" s="13"/>
      <c r="F12" s="13">
        <v>21469923.949999996</v>
      </c>
    </row>
    <row r="13" spans="1:6" x14ac:dyDescent="0.25">
      <c r="A13" t="s">
        <v>25</v>
      </c>
      <c r="B13" s="13">
        <v>1246716.878</v>
      </c>
      <c r="C13" s="13"/>
      <c r="D13" s="13">
        <v>4232735.5014999984</v>
      </c>
      <c r="E13" s="13"/>
      <c r="F13" s="13">
        <v>11808458.172499999</v>
      </c>
    </row>
    <row r="14" spans="1:6" x14ac:dyDescent="0.25">
      <c r="A14" t="s">
        <v>32</v>
      </c>
      <c r="B14" s="13">
        <v>1020041.0820000001</v>
      </c>
      <c r="C14" s="13"/>
      <c r="D14" s="13">
        <v>3463147.2284999988</v>
      </c>
      <c r="E14" s="13"/>
      <c r="F14" s="13">
        <v>9661465.777499998</v>
      </c>
    </row>
    <row r="15" spans="1:6" x14ac:dyDescent="0.25">
      <c r="A15" t="s">
        <v>5</v>
      </c>
      <c r="B15" s="24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52767551.880000003</v>
      </c>
      <c r="C19" s="13"/>
      <c r="D19" s="13">
        <v>149415394.41999999</v>
      </c>
      <c r="E19" s="13"/>
      <c r="F19" s="13">
        <v>401900731.15999997</v>
      </c>
    </row>
    <row r="20" spans="1:6" x14ac:dyDescent="0.25">
      <c r="A20" t="s">
        <v>2</v>
      </c>
      <c r="B20" s="13">
        <v>48003760.789999999</v>
      </c>
      <c r="C20" s="13"/>
      <c r="D20" s="13">
        <v>136304469.40000001</v>
      </c>
      <c r="E20" s="13"/>
      <c r="F20" s="13">
        <v>366435774.06</v>
      </c>
    </row>
    <row r="21" spans="1:6" x14ac:dyDescent="0.25">
      <c r="A21" t="s">
        <v>0</v>
      </c>
      <c r="B21" s="13">
        <v>67125.3</v>
      </c>
      <c r="C21" s="13"/>
      <c r="D21" s="13">
        <v>215525.8</v>
      </c>
      <c r="E21" s="13"/>
      <c r="F21" s="13">
        <v>353698.8</v>
      </c>
    </row>
    <row r="22" spans="1:6" x14ac:dyDescent="0.25">
      <c r="A22" t="s">
        <v>31</v>
      </c>
      <c r="B22" s="13">
        <v>4696665.79</v>
      </c>
      <c r="C22" s="13"/>
      <c r="D22" s="13">
        <v>12895399.220000003</v>
      </c>
      <c r="E22" s="13"/>
      <c r="F22" s="13">
        <v>35111258.300000012</v>
      </c>
    </row>
    <row r="23" spans="1:6" x14ac:dyDescent="0.25">
      <c r="A23" t="s">
        <v>25</v>
      </c>
      <c r="B23" s="13">
        <v>2583166.1845000004</v>
      </c>
      <c r="C23" s="13"/>
      <c r="D23" s="13">
        <v>7092469.5710000023</v>
      </c>
      <c r="E23" s="13"/>
      <c r="F23" s="13">
        <v>19311192.065000009</v>
      </c>
    </row>
    <row r="24" spans="1:6" x14ac:dyDescent="0.25">
      <c r="A24" t="s">
        <v>32</v>
      </c>
      <c r="B24" s="13">
        <v>2113499.6055000001</v>
      </c>
      <c r="C24" s="13"/>
      <c r="D24" s="13">
        <v>5802929.6490000011</v>
      </c>
      <c r="E24" s="13"/>
      <c r="F24" s="13">
        <v>15800066.235000005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45632968.439999998</v>
      </c>
      <c r="C29" s="13"/>
      <c r="D29" s="13">
        <v>141917659.37</v>
      </c>
      <c r="E29" s="13"/>
      <c r="F29" s="13">
        <v>232390284.44</v>
      </c>
    </row>
    <row r="30" spans="1:6" x14ac:dyDescent="0.25">
      <c r="A30" t="s">
        <v>2</v>
      </c>
      <c r="B30" s="13">
        <v>41214073.939999998</v>
      </c>
      <c r="C30" s="13"/>
      <c r="D30" s="13">
        <v>128207673.97999999</v>
      </c>
      <c r="E30" s="13"/>
      <c r="F30" s="13">
        <v>210091234.17000002</v>
      </c>
    </row>
    <row r="31" spans="1:6" x14ac:dyDescent="0.25">
      <c r="A31" t="s">
        <v>0</v>
      </c>
      <c r="B31" s="13">
        <v>555</v>
      </c>
      <c r="C31" s="13"/>
      <c r="D31" s="13">
        <v>555</v>
      </c>
      <c r="E31" s="13"/>
      <c r="F31" s="13">
        <v>1145</v>
      </c>
    </row>
    <row r="32" spans="1:6" x14ac:dyDescent="0.25">
      <c r="A32" t="s">
        <v>31</v>
      </c>
      <c r="B32" s="13">
        <v>4418339.5</v>
      </c>
      <c r="C32" s="13"/>
      <c r="D32" s="13">
        <v>13709430.389999999</v>
      </c>
      <c r="E32" s="13"/>
      <c r="F32" s="13">
        <v>22297905.269999996</v>
      </c>
    </row>
    <row r="33" spans="1:6" x14ac:dyDescent="0.25">
      <c r="A33" t="s">
        <v>25</v>
      </c>
      <c r="B33" s="13">
        <v>2430086.7250000001</v>
      </c>
      <c r="C33" s="13"/>
      <c r="D33" s="13">
        <v>7540186.7144999998</v>
      </c>
      <c r="E33" s="13"/>
      <c r="F33" s="13">
        <v>12263847.898499999</v>
      </c>
    </row>
    <row r="34" spans="1:6" x14ac:dyDescent="0.25">
      <c r="A34" t="s">
        <v>32</v>
      </c>
      <c r="B34" s="13">
        <v>1988252.7750000001</v>
      </c>
      <c r="C34" s="13"/>
      <c r="D34" s="13">
        <v>6169243.6754999999</v>
      </c>
      <c r="E34" s="13"/>
      <c r="F34" s="13">
        <v>10034057.371499998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A38" s="8" t="s">
        <v>6</v>
      </c>
      <c r="B38" s="13"/>
      <c r="C38" s="13"/>
      <c r="D38" s="13"/>
      <c r="E38" s="13"/>
      <c r="F38" s="13"/>
    </row>
    <row r="39" spans="1:6" x14ac:dyDescent="0.25">
      <c r="A39" t="s">
        <v>1</v>
      </c>
      <c r="B39" s="13">
        <v>123122750.80999999</v>
      </c>
      <c r="C39" s="13"/>
      <c r="D39" s="13">
        <v>372251005.59999996</v>
      </c>
      <c r="E39" s="13"/>
      <c r="F39" s="13">
        <v>852757489.39999998</v>
      </c>
    </row>
    <row r="40" spans="1:6" x14ac:dyDescent="0.25">
      <c r="A40" t="s">
        <v>2</v>
      </c>
      <c r="B40" s="13">
        <v>111673307.25999999</v>
      </c>
      <c r="C40" s="13"/>
      <c r="D40" s="13">
        <v>337734212.46000004</v>
      </c>
      <c r="E40" s="13"/>
      <c r="F40" s="13">
        <v>773716300.11000001</v>
      </c>
    </row>
    <row r="41" spans="1:6" x14ac:dyDescent="0.25">
      <c r="A41" t="s">
        <v>0</v>
      </c>
      <c r="B41" s="13">
        <v>67680.3</v>
      </c>
      <c r="C41" s="13"/>
      <c r="D41" s="13">
        <v>216080.8</v>
      </c>
      <c r="E41" s="13"/>
      <c r="F41" s="13">
        <v>361253.8</v>
      </c>
    </row>
    <row r="42" spans="1:6" x14ac:dyDescent="0.25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5">
      <c r="A43" t="s">
        <v>31</v>
      </c>
      <c r="B43" s="13">
        <v>11381763.249999996</v>
      </c>
      <c r="C43" s="13"/>
      <c r="D43" s="13">
        <v>34300712.339999996</v>
      </c>
      <c r="E43" s="13"/>
      <c r="F43" s="13">
        <v>78879087.519999981</v>
      </c>
    </row>
    <row r="44" spans="1:6" x14ac:dyDescent="0.25">
      <c r="A44" t="s">
        <v>25</v>
      </c>
      <c r="B44" s="13">
        <v>6259969.7874999987</v>
      </c>
      <c r="C44" s="13"/>
      <c r="D44" s="13">
        <v>18865391.787</v>
      </c>
      <c r="E44" s="13"/>
      <c r="F44" s="13">
        <v>43383498.135999992</v>
      </c>
    </row>
    <row r="45" spans="1:6" x14ac:dyDescent="0.25">
      <c r="A45" t="s">
        <v>32</v>
      </c>
      <c r="B45" s="13">
        <v>5121793.4624999985</v>
      </c>
      <c r="C45" s="13"/>
      <c r="D45" s="13">
        <v>15435320.552999999</v>
      </c>
      <c r="E45" s="13"/>
      <c r="F45" s="13">
        <v>35495589.383999996</v>
      </c>
    </row>
    <row r="46" spans="1:6" x14ac:dyDescent="0.25">
      <c r="A46" t="s">
        <v>5</v>
      </c>
      <c r="B46" s="24">
        <v>5929</v>
      </c>
    </row>
    <row r="49" spans="1:6" ht="13" x14ac:dyDescent="0.3">
      <c r="A49" s="18" t="s">
        <v>33</v>
      </c>
    </row>
    <row r="50" spans="1:6" ht="13" x14ac:dyDescent="0.3">
      <c r="A50" s="23" t="s">
        <v>36</v>
      </c>
    </row>
    <row r="51" spans="1:6" ht="13" x14ac:dyDescent="0.3">
      <c r="A51" s="23" t="s">
        <v>35</v>
      </c>
    </row>
    <row r="52" spans="1:6" ht="13" x14ac:dyDescent="0.3">
      <c r="A52" s="91" t="s">
        <v>40</v>
      </c>
      <c r="B52" s="92"/>
      <c r="C52" s="92"/>
      <c r="D52" s="92"/>
      <c r="E52" s="92"/>
      <c r="F52" s="92"/>
    </row>
    <row r="53" spans="1:6" ht="13" x14ac:dyDescent="0.3">
      <c r="A53" s="23" t="s">
        <v>34</v>
      </c>
    </row>
  </sheetData>
  <mergeCells count="3">
    <mergeCell ref="A1:F1"/>
    <mergeCell ref="A2:F2"/>
    <mergeCell ref="A52:F52"/>
  </mergeCells>
  <phoneticPr fontId="8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65"/>
  <sheetViews>
    <sheetView topLeftCell="A34" zoomScaleNormal="100" workbookViewId="0">
      <selection activeCell="B37" sqref="B37"/>
    </sheetView>
  </sheetViews>
  <sheetFormatPr defaultRowHeight="12.5" x14ac:dyDescent="0.25"/>
  <cols>
    <col min="1" max="1" width="24" customWidth="1"/>
    <col min="2" max="2" width="16.81640625" bestFit="1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46</v>
      </c>
      <c r="E4" s="10"/>
      <c r="F4" s="16" t="s">
        <v>28</v>
      </c>
    </row>
    <row r="5" spans="1:6" x14ac:dyDescent="0.25">
      <c r="A5" s="9"/>
      <c r="B5" s="19" t="s">
        <v>49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34216658.659999996</v>
      </c>
      <c r="C8" s="13"/>
      <c r="D8" s="13">
        <v>115134610.47000001</v>
      </c>
      <c r="E8" s="13"/>
      <c r="F8" s="13">
        <v>252683132.46000004</v>
      </c>
    </row>
    <row r="9" spans="1:6" x14ac:dyDescent="0.25">
      <c r="A9" t="s">
        <v>2</v>
      </c>
      <c r="B9" s="13">
        <v>30971712.030000001</v>
      </c>
      <c r="C9" s="13"/>
      <c r="D9" s="13">
        <v>104193781.10999997</v>
      </c>
      <c r="E9" s="13"/>
      <c r="F9" s="13">
        <v>228161003.90999997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3244946.63</v>
      </c>
      <c r="C12" s="13"/>
      <c r="D12" s="13">
        <v>10940829.359999998</v>
      </c>
      <c r="E12" s="13"/>
      <c r="F12" s="13">
        <v>24714870.579999998</v>
      </c>
    </row>
    <row r="13" spans="1:6" x14ac:dyDescent="0.25">
      <c r="A13" t="s">
        <v>25</v>
      </c>
      <c r="B13" s="13">
        <v>1784720.6464999975</v>
      </c>
      <c r="C13" s="13"/>
      <c r="D13" s="13">
        <v>6017456.1479999991</v>
      </c>
      <c r="E13" s="13"/>
      <c r="F13" s="13">
        <v>13593178.819</v>
      </c>
    </row>
    <row r="14" spans="1:6" x14ac:dyDescent="0.25">
      <c r="A14" t="s">
        <v>32</v>
      </c>
      <c r="B14" s="13">
        <v>1460225.983499998</v>
      </c>
      <c r="C14" s="13"/>
      <c r="D14" s="13">
        <v>4923373.2119999994</v>
      </c>
      <c r="E14" s="13"/>
      <c r="F14" s="13">
        <v>11121691.761</v>
      </c>
    </row>
    <row r="15" spans="1:6" x14ac:dyDescent="0.25">
      <c r="A15" t="s">
        <v>5</v>
      </c>
      <c r="B15" s="24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57610092.700000003</v>
      </c>
      <c r="C19" s="13"/>
      <c r="D19" s="13">
        <v>207025487.12</v>
      </c>
      <c r="E19" s="13"/>
      <c r="F19" s="13">
        <v>459510823.86000001</v>
      </c>
    </row>
    <row r="20" spans="1:6" x14ac:dyDescent="0.25">
      <c r="A20" t="s">
        <v>2</v>
      </c>
      <c r="B20" s="13">
        <v>52599209.210000001</v>
      </c>
      <c r="C20" s="13"/>
      <c r="D20" s="13">
        <v>188903678.60999998</v>
      </c>
      <c r="E20" s="13"/>
      <c r="F20" s="13">
        <v>419034983.26999998</v>
      </c>
    </row>
    <row r="21" spans="1:6" x14ac:dyDescent="0.25">
      <c r="A21" t="s">
        <v>0</v>
      </c>
      <c r="B21" s="13">
        <v>45555.199999999997</v>
      </c>
      <c r="C21" s="13"/>
      <c r="D21" s="13">
        <v>261081</v>
      </c>
      <c r="E21" s="13"/>
      <c r="F21" s="13">
        <v>399254</v>
      </c>
    </row>
    <row r="22" spans="1:6" x14ac:dyDescent="0.25">
      <c r="A22" t="s">
        <v>31</v>
      </c>
      <c r="B22" s="13">
        <v>4965328.29</v>
      </c>
      <c r="C22" s="13"/>
      <c r="D22" s="13">
        <v>17860727.510000002</v>
      </c>
      <c r="E22" s="13"/>
      <c r="F22" s="13">
        <v>40076586.590000004</v>
      </c>
    </row>
    <row r="23" spans="1:6" x14ac:dyDescent="0.25">
      <c r="A23" t="s">
        <v>25</v>
      </c>
      <c r="B23" s="13">
        <v>2730930.5595000014</v>
      </c>
      <c r="C23" s="13"/>
      <c r="D23" s="13">
        <v>9823400.1305000018</v>
      </c>
      <c r="E23" s="13"/>
      <c r="F23" s="13">
        <v>22042122.624500003</v>
      </c>
    </row>
    <row r="24" spans="1:6" x14ac:dyDescent="0.25">
      <c r="A24" t="s">
        <v>32</v>
      </c>
      <c r="B24" s="13">
        <v>2234397.730500001</v>
      </c>
      <c r="C24" s="13"/>
      <c r="D24" s="13">
        <v>8037327.3795000007</v>
      </c>
      <c r="E24" s="13"/>
      <c r="F24" s="13">
        <v>18034463.965500001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51459539.289999999</v>
      </c>
      <c r="C29" s="13"/>
      <c r="D29" s="13">
        <v>193377198.66</v>
      </c>
      <c r="E29" s="13"/>
      <c r="F29" s="13">
        <v>283849823.73000002</v>
      </c>
    </row>
    <row r="30" spans="1:6" x14ac:dyDescent="0.25">
      <c r="A30" t="s">
        <v>2</v>
      </c>
      <c r="B30" s="13">
        <v>46555463.130000003</v>
      </c>
      <c r="C30" s="13"/>
      <c r="D30" s="13">
        <v>174763137.10999998</v>
      </c>
      <c r="E30" s="13"/>
      <c r="F30" s="13">
        <v>256646697.30000001</v>
      </c>
    </row>
    <row r="31" spans="1:6" x14ac:dyDescent="0.25">
      <c r="A31" t="s">
        <v>0</v>
      </c>
      <c r="B31" s="13">
        <v>19</v>
      </c>
      <c r="C31" s="13"/>
      <c r="D31" s="13">
        <v>574</v>
      </c>
      <c r="E31" s="13"/>
      <c r="F31" s="13">
        <v>1164</v>
      </c>
    </row>
    <row r="32" spans="1:6" x14ac:dyDescent="0.25">
      <c r="A32" t="s">
        <v>31</v>
      </c>
      <c r="B32" s="13">
        <v>4904057.16</v>
      </c>
      <c r="C32" s="13"/>
      <c r="D32" s="13">
        <v>18613487.549999997</v>
      </c>
      <c r="E32" s="13"/>
      <c r="F32" s="13">
        <v>27201962.429999996</v>
      </c>
    </row>
    <row r="33" spans="1:6" x14ac:dyDescent="0.25">
      <c r="A33" t="s">
        <v>25</v>
      </c>
      <c r="B33" s="13">
        <v>2697231.4379999982</v>
      </c>
      <c r="C33" s="13"/>
      <c r="D33" s="13">
        <v>10237418.1525</v>
      </c>
      <c r="E33" s="13"/>
      <c r="F33" s="13">
        <v>14961079.336499998</v>
      </c>
    </row>
    <row r="34" spans="1:6" x14ac:dyDescent="0.25">
      <c r="A34" t="s">
        <v>32</v>
      </c>
      <c r="B34" s="13">
        <v>2206825.7219999987</v>
      </c>
      <c r="C34" s="13"/>
      <c r="D34" s="13">
        <v>8376069.397499999</v>
      </c>
      <c r="E34" s="13"/>
      <c r="F34" s="13">
        <v>12240883.093499998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2" t="s">
        <v>51</v>
      </c>
      <c r="B38" s="92"/>
      <c r="C38" s="92"/>
      <c r="D38" s="92"/>
      <c r="E38" s="92"/>
      <c r="F38" s="92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968483.37</v>
      </c>
      <c r="C41" s="13"/>
      <c r="D41" s="13">
        <v>968483.37</v>
      </c>
      <c r="E41" s="13"/>
      <c r="F41" s="13">
        <v>968483.37</v>
      </c>
    </row>
    <row r="42" spans="1:6" x14ac:dyDescent="0.25">
      <c r="A42" t="s">
        <v>2</v>
      </c>
      <c r="B42" s="13">
        <v>864855.19</v>
      </c>
      <c r="C42" s="13"/>
      <c r="D42" s="13">
        <v>864855.19</v>
      </c>
      <c r="E42" s="13"/>
      <c r="F42" s="13">
        <v>864855.19</v>
      </c>
    </row>
    <row r="43" spans="1:6" x14ac:dyDescent="0.25">
      <c r="A43" t="s">
        <v>0</v>
      </c>
      <c r="B43" s="13">
        <v>5859.78</v>
      </c>
      <c r="C43" s="13"/>
      <c r="D43" s="13">
        <v>5859.78</v>
      </c>
      <c r="E43" s="13"/>
      <c r="F43" s="13">
        <v>5859.78</v>
      </c>
    </row>
    <row r="44" spans="1:6" x14ac:dyDescent="0.25">
      <c r="A44" t="s">
        <v>31</v>
      </c>
      <c r="B44" s="13">
        <v>97768.400000000052</v>
      </c>
      <c r="C44" s="13"/>
      <c r="D44" s="13">
        <v>97768.400000000067</v>
      </c>
      <c r="E44" s="13"/>
      <c r="F44" s="13">
        <v>97768.400000000067</v>
      </c>
    </row>
    <row r="45" spans="1:6" x14ac:dyDescent="0.25">
      <c r="A45" t="s">
        <v>25</v>
      </c>
      <c r="B45" s="13">
        <v>53772.62</v>
      </c>
      <c r="C45" s="13"/>
      <c r="D45" s="13">
        <v>53772.62</v>
      </c>
      <c r="E45" s="13"/>
      <c r="F45" s="13">
        <v>53772.62</v>
      </c>
    </row>
    <row r="46" spans="1:6" x14ac:dyDescent="0.25">
      <c r="A46" t="s">
        <v>32</v>
      </c>
      <c r="B46" s="13">
        <v>43995.78</v>
      </c>
      <c r="C46" s="13"/>
      <c r="D46" s="13">
        <v>43995.78</v>
      </c>
      <c r="E46" s="13"/>
      <c r="F46" s="13">
        <v>43995.78</v>
      </c>
    </row>
    <row r="47" spans="1:6" x14ac:dyDescent="0.25">
      <c r="A47" t="s">
        <v>5</v>
      </c>
      <c r="B47" s="24">
        <v>2000</v>
      </c>
      <c r="C47" s="13"/>
      <c r="D47" s="13"/>
      <c r="E47" s="13"/>
      <c r="F47" s="13"/>
    </row>
    <row r="48" spans="1:6" x14ac:dyDescent="0.25">
      <c r="B48" s="24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144254774.01999998</v>
      </c>
      <c r="C51" s="13"/>
      <c r="D51" s="13">
        <v>516505779.61999995</v>
      </c>
      <c r="E51" s="13"/>
      <c r="F51" s="13">
        <v>997012263.41999996</v>
      </c>
    </row>
    <row r="52" spans="1:6" x14ac:dyDescent="0.25">
      <c r="A52" t="s">
        <v>2</v>
      </c>
      <c r="B52" s="13">
        <v>130991239.56</v>
      </c>
      <c r="C52" s="13"/>
      <c r="D52" s="13">
        <v>468725452.0200001</v>
      </c>
      <c r="E52" s="13"/>
      <c r="F52" s="13">
        <v>904707539.67000008</v>
      </c>
    </row>
    <row r="53" spans="1:6" x14ac:dyDescent="0.25">
      <c r="A53" t="s">
        <v>0</v>
      </c>
      <c r="B53" s="13">
        <v>51433.98</v>
      </c>
      <c r="C53" s="13"/>
      <c r="D53" s="13">
        <v>267514.78000000003</v>
      </c>
      <c r="E53" s="13"/>
      <c r="F53" s="13">
        <v>412687.78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13212100.479999993</v>
      </c>
      <c r="C55" s="13"/>
      <c r="D55" s="13">
        <v>47512812.819999993</v>
      </c>
      <c r="E55" s="13"/>
      <c r="F55" s="13">
        <v>92091187.999999985</v>
      </c>
    </row>
    <row r="56" spans="1:6" x14ac:dyDescent="0.25">
      <c r="A56" t="s">
        <v>25</v>
      </c>
      <c r="B56" s="13">
        <v>7266655.2639999967</v>
      </c>
      <c r="C56" s="13"/>
      <c r="D56" s="13">
        <v>26132047.050999999</v>
      </c>
      <c r="E56" s="13"/>
      <c r="F56" s="13">
        <v>50650153.399999999</v>
      </c>
    </row>
    <row r="57" spans="1:6" x14ac:dyDescent="0.25">
      <c r="A57" t="s">
        <v>32</v>
      </c>
      <c r="B57" s="13">
        <v>5945445.2159999972</v>
      </c>
      <c r="C57" s="13"/>
      <c r="D57" s="13">
        <v>21380765.768999998</v>
      </c>
      <c r="E57" s="13"/>
      <c r="F57" s="13">
        <v>41441034.599999994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92" t="s">
        <v>51</v>
      </c>
      <c r="B61" s="92"/>
      <c r="C61" s="92"/>
      <c r="D61" s="92"/>
      <c r="E61" s="92"/>
      <c r="F61" s="92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61:F61"/>
    <mergeCell ref="A38:F38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>
    <oddFooter>&amp;L&amp;"Arial,Bold"&amp;9&amp;D&amp;R&amp;"Arial,Bold"&amp;9Page &amp;P of &amp;N</oddFooter>
  </headerFooter>
  <rowBreaks count="1" manualBreakCount="1">
    <brk id="39" max="5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workbookViewId="0">
      <selection activeCell="A4" sqref="A4"/>
    </sheetView>
  </sheetViews>
  <sheetFormatPr defaultRowHeight="12.5" x14ac:dyDescent="0.25"/>
  <cols>
    <col min="1" max="1" width="24" customWidth="1"/>
    <col min="2" max="2" width="16.81640625" bestFit="1" customWidth="1"/>
    <col min="3" max="3" width="4" customWidth="1"/>
    <col min="4" max="4" width="17.26953125" bestFit="1" customWidth="1"/>
    <col min="5" max="5" width="3.7265625" customWidth="1"/>
    <col min="6" max="6" width="16.17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94"/>
      <c r="B1" s="94"/>
      <c r="C1" s="94"/>
      <c r="D1" s="94"/>
      <c r="E1" s="94"/>
      <c r="F1" s="94"/>
      <c r="G1" s="94"/>
      <c r="H1" s="94"/>
    </row>
    <row r="2" spans="1:8" ht="17.5" x14ac:dyDescent="0.35">
      <c r="A2" s="88" t="s">
        <v>22</v>
      </c>
      <c r="B2" s="89"/>
      <c r="C2" s="89"/>
      <c r="D2" s="89"/>
      <c r="E2" s="89"/>
      <c r="F2" s="89"/>
      <c r="G2" s="89"/>
      <c r="H2" s="89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0"/>
      <c r="C4" s="10"/>
      <c r="D4" s="16" t="s">
        <v>46</v>
      </c>
      <c r="E4" s="10"/>
      <c r="F4" s="16" t="s">
        <v>53</v>
      </c>
      <c r="G4" s="10"/>
      <c r="H4" s="16" t="s">
        <v>28</v>
      </c>
    </row>
    <row r="5" spans="1:8" x14ac:dyDescent="0.25">
      <c r="A5" s="9"/>
      <c r="B5" s="19" t="s">
        <v>52</v>
      </c>
      <c r="C5" s="9"/>
      <c r="D5" s="11" t="s">
        <v>11</v>
      </c>
      <c r="F5" s="11" t="s">
        <v>11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37051821.189999998</v>
      </c>
      <c r="C8" s="13"/>
      <c r="D8" s="13">
        <v>126425598.07000002</v>
      </c>
      <c r="E8" s="13"/>
      <c r="F8" s="13">
        <v>25760833.59</v>
      </c>
      <c r="G8" s="13"/>
      <c r="H8" s="13">
        <v>289734953.65000004</v>
      </c>
    </row>
    <row r="9" spans="1:8" x14ac:dyDescent="0.25">
      <c r="A9" t="s">
        <v>2</v>
      </c>
      <c r="B9" s="13">
        <v>33507843.530000001</v>
      </c>
      <c r="C9" s="13"/>
      <c r="D9" s="13">
        <v>114476308.82999997</v>
      </c>
      <c r="E9" s="13"/>
      <c r="F9" s="13">
        <v>23225315.809999999</v>
      </c>
      <c r="G9" s="13"/>
      <c r="H9" s="13">
        <v>261668847.44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3543977.66</v>
      </c>
      <c r="C12" s="13"/>
      <c r="D12" s="13">
        <v>11949289.239999998</v>
      </c>
      <c r="E12" s="13"/>
      <c r="F12" s="13">
        <v>2535517.7799999998</v>
      </c>
      <c r="G12" s="13"/>
      <c r="H12" s="13">
        <v>28258848.240000002</v>
      </c>
    </row>
    <row r="13" spans="1:8" x14ac:dyDescent="0.25">
      <c r="A13" t="s">
        <v>25</v>
      </c>
      <c r="B13" s="13">
        <v>1949187.7129999981</v>
      </c>
      <c r="C13" s="13"/>
      <c r="D13" s="13">
        <v>6572109.0819999995</v>
      </c>
      <c r="E13" s="13"/>
      <c r="F13" s="13">
        <v>1394534.7790000001</v>
      </c>
      <c r="G13" s="13"/>
      <c r="H13" s="13">
        <v>15542366.532000002</v>
      </c>
    </row>
    <row r="14" spans="1:8" x14ac:dyDescent="0.25">
      <c r="A14" t="s">
        <v>32</v>
      </c>
      <c r="B14" s="13">
        <v>1594789.9469999985</v>
      </c>
      <c r="C14" s="13"/>
      <c r="D14" s="13">
        <v>5377180.1579999998</v>
      </c>
      <c r="E14" s="13"/>
      <c r="F14" s="13">
        <v>1140983.0009999999</v>
      </c>
      <c r="G14" s="13"/>
      <c r="H14" s="13">
        <v>12716481.708000001</v>
      </c>
    </row>
    <row r="15" spans="1:8" x14ac:dyDescent="0.25">
      <c r="A15" t="s">
        <v>5</v>
      </c>
      <c r="B15" s="24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64020031.280000001</v>
      </c>
      <c r="C19" s="13"/>
      <c r="D19" s="13">
        <v>225769006.06999999</v>
      </c>
      <c r="E19" s="13"/>
      <c r="F19" s="13">
        <v>45276512.329999998</v>
      </c>
      <c r="G19" s="13"/>
      <c r="H19" s="13">
        <v>523530855.13999993</v>
      </c>
    </row>
    <row r="20" spans="1:8" x14ac:dyDescent="0.25">
      <c r="A20" t="s">
        <v>2</v>
      </c>
      <c r="B20" s="13">
        <v>58281551.950000003</v>
      </c>
      <c r="C20" s="13"/>
      <c r="D20" s="13">
        <v>205912967.69</v>
      </c>
      <c r="E20" s="13"/>
      <c r="F20" s="13">
        <v>41272262.869999997</v>
      </c>
      <c r="G20" s="13"/>
      <c r="H20" s="13">
        <v>477316535.22000003</v>
      </c>
    </row>
    <row r="21" spans="1:8" x14ac:dyDescent="0.25">
      <c r="A21" t="s">
        <v>0</v>
      </c>
      <c r="B21" s="13">
        <v>35845</v>
      </c>
      <c r="C21" s="13"/>
      <c r="D21" s="13">
        <v>272728.75</v>
      </c>
      <c r="E21" s="13"/>
      <c r="F21" s="13">
        <v>24197.25</v>
      </c>
      <c r="G21" s="13"/>
      <c r="H21" s="13">
        <v>435099</v>
      </c>
    </row>
    <row r="22" spans="1:8" x14ac:dyDescent="0.25">
      <c r="A22" t="s">
        <v>31</v>
      </c>
      <c r="B22" s="13">
        <v>5702634.3299999982</v>
      </c>
      <c r="C22" s="13"/>
      <c r="D22" s="13">
        <v>19583309.630000003</v>
      </c>
      <c r="E22" s="13"/>
      <c r="F22" s="13">
        <v>3980052.21</v>
      </c>
      <c r="G22" s="13"/>
      <c r="H22" s="13">
        <v>45779220.920000009</v>
      </c>
    </row>
    <row r="23" spans="1:8" x14ac:dyDescent="0.25">
      <c r="A23" t="s">
        <v>25</v>
      </c>
      <c r="B23" s="13">
        <v>3136448.8814999992</v>
      </c>
      <c r="C23" s="13"/>
      <c r="D23" s="13">
        <v>10770820.296500003</v>
      </c>
      <c r="E23" s="13"/>
      <c r="F23" s="13">
        <v>2189028.7154999999</v>
      </c>
      <c r="G23" s="13"/>
      <c r="H23" s="13">
        <v>25178571.506000008</v>
      </c>
    </row>
    <row r="24" spans="1:8" x14ac:dyDescent="0.25">
      <c r="A24" t="s">
        <v>32</v>
      </c>
      <c r="B24" s="13">
        <v>2566185.4484999995</v>
      </c>
      <c r="C24" s="13"/>
      <c r="D24" s="13">
        <v>8812489.3335000016</v>
      </c>
      <c r="E24" s="13"/>
      <c r="F24" s="13">
        <v>1791023.4945</v>
      </c>
      <c r="G24" s="13"/>
      <c r="H24" s="13">
        <v>20600649.414000005</v>
      </c>
    </row>
    <row r="25" spans="1:8" x14ac:dyDescent="0.25">
      <c r="A25" t="s">
        <v>5</v>
      </c>
      <c r="B25" s="24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56306173.630000003</v>
      </c>
      <c r="C29" s="13"/>
      <c r="D29" s="13">
        <v>209755208.12</v>
      </c>
      <c r="E29" s="13"/>
      <c r="F29" s="13">
        <v>39928164.170000002</v>
      </c>
      <c r="G29" s="13"/>
      <c r="H29" s="13">
        <v>340155997.36000001</v>
      </c>
    </row>
    <row r="30" spans="1:8" x14ac:dyDescent="0.25">
      <c r="A30" t="s">
        <v>2</v>
      </c>
      <c r="B30" s="13">
        <v>50887314.920000002</v>
      </c>
      <c r="C30" s="13"/>
      <c r="D30" s="13">
        <v>189581489.59999999</v>
      </c>
      <c r="E30" s="13"/>
      <c r="F30" s="13">
        <v>36068962.43</v>
      </c>
      <c r="G30" s="13"/>
      <c r="H30" s="13">
        <v>307534012.22000003</v>
      </c>
    </row>
    <row r="31" spans="1:8" x14ac:dyDescent="0.25">
      <c r="A31" t="s">
        <v>0</v>
      </c>
      <c r="B31" s="13">
        <v>1224</v>
      </c>
      <c r="C31" s="13"/>
      <c r="D31" s="13">
        <v>614</v>
      </c>
      <c r="E31" s="13"/>
      <c r="F31" s="13">
        <v>1184</v>
      </c>
      <c r="G31" s="13"/>
      <c r="H31" s="13">
        <v>2388</v>
      </c>
    </row>
    <row r="32" spans="1:8" x14ac:dyDescent="0.25">
      <c r="A32" t="s">
        <v>31</v>
      </c>
      <c r="B32" s="13">
        <v>5417634.7100000009</v>
      </c>
      <c r="C32" s="13"/>
      <c r="D32" s="13">
        <v>20173104.519999996</v>
      </c>
      <c r="E32" s="13"/>
      <c r="F32" s="13">
        <v>3858017.74</v>
      </c>
      <c r="G32" s="13"/>
      <c r="H32" s="13">
        <v>32619597.139999997</v>
      </c>
    </row>
    <row r="33" spans="1:8" x14ac:dyDescent="0.25">
      <c r="A33" t="s">
        <v>25</v>
      </c>
      <c r="B33" s="13">
        <v>2979699.0905000009</v>
      </c>
      <c r="C33" s="13"/>
      <c r="D33" s="13">
        <v>11095207.485999998</v>
      </c>
      <c r="E33" s="13"/>
      <c r="F33" s="13">
        <v>2121909.7570000002</v>
      </c>
      <c r="G33" s="13"/>
      <c r="H33" s="13">
        <v>17940778.427000001</v>
      </c>
    </row>
    <row r="34" spans="1:8" x14ac:dyDescent="0.25">
      <c r="A34" t="s">
        <v>32</v>
      </c>
      <c r="B34" s="13">
        <v>2437935.6195000005</v>
      </c>
      <c r="C34" s="13"/>
      <c r="D34" s="13">
        <v>9077897.0339999981</v>
      </c>
      <c r="E34" s="13"/>
      <c r="F34" s="13">
        <v>1736107.9830000002</v>
      </c>
      <c r="G34" s="13"/>
      <c r="H34" s="13">
        <v>14678818.713</v>
      </c>
    </row>
    <row r="35" spans="1:8" x14ac:dyDescent="0.25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ht="76" customHeight="1" x14ac:dyDescent="0.3">
      <c r="A38" s="92" t="s">
        <v>51</v>
      </c>
      <c r="B38" s="92"/>
      <c r="C38" s="92"/>
      <c r="D38" s="92"/>
      <c r="E38" s="92"/>
      <c r="F38" s="92"/>
      <c r="G38" s="92"/>
      <c r="H38" s="92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x14ac:dyDescent="0.25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5">
      <c r="A41" t="s">
        <v>1</v>
      </c>
      <c r="B41" s="13">
        <v>49317346.329999998</v>
      </c>
      <c r="C41" s="13"/>
      <c r="D41" s="13">
        <v>11449363.560000001</v>
      </c>
      <c r="E41" s="13"/>
      <c r="F41" s="13">
        <v>38836466.140000001</v>
      </c>
      <c r="G41" s="13"/>
      <c r="H41" s="13">
        <v>50285829.700000003</v>
      </c>
    </row>
    <row r="42" spans="1:8" x14ac:dyDescent="0.25">
      <c r="A42" t="s">
        <v>2</v>
      </c>
      <c r="B42" s="13">
        <v>44622264.789999999</v>
      </c>
      <c r="C42" s="13"/>
      <c r="D42" s="13">
        <v>10381988.189999999</v>
      </c>
      <c r="E42" s="13"/>
      <c r="F42" s="13">
        <v>35105131.789999999</v>
      </c>
      <c r="G42" s="13"/>
      <c r="H42" s="13">
        <v>45487119.979999997</v>
      </c>
    </row>
    <row r="43" spans="1:8" x14ac:dyDescent="0.25">
      <c r="A43" t="s">
        <v>0</v>
      </c>
      <c r="B43" s="13">
        <v>16619.13</v>
      </c>
      <c r="C43" s="13"/>
      <c r="D43" s="13">
        <v>20216.91</v>
      </c>
      <c r="E43" s="13"/>
      <c r="F43" s="13">
        <v>2262</v>
      </c>
      <c r="G43" s="13"/>
      <c r="H43" s="13">
        <v>22478.91</v>
      </c>
    </row>
    <row r="44" spans="1:8" x14ac:dyDescent="0.25">
      <c r="A44" t="s">
        <v>31</v>
      </c>
      <c r="B44" s="13">
        <v>4678462.41</v>
      </c>
      <c r="C44" s="13"/>
      <c r="D44" s="13">
        <v>1047158.46</v>
      </c>
      <c r="E44" s="13"/>
      <c r="F44" s="13">
        <v>3729072.35</v>
      </c>
      <c r="G44" s="13"/>
      <c r="H44" s="13">
        <v>4776230.8099999996</v>
      </c>
    </row>
    <row r="45" spans="1:8" x14ac:dyDescent="0.25">
      <c r="A45" t="s">
        <v>25</v>
      </c>
      <c r="B45" s="13">
        <v>2573154.3254999998</v>
      </c>
      <c r="C45" s="13"/>
      <c r="D45" s="13">
        <v>575937.15300000005</v>
      </c>
      <c r="E45" s="13"/>
      <c r="F45" s="13">
        <v>2050989.7925000002</v>
      </c>
      <c r="G45" s="13"/>
      <c r="H45" s="13">
        <v>2626926.9454999999</v>
      </c>
    </row>
    <row r="46" spans="1:8" x14ac:dyDescent="0.25">
      <c r="A46" t="s">
        <v>32</v>
      </c>
      <c r="B46" s="13">
        <v>2105308.0844999999</v>
      </c>
      <c r="C46" s="13"/>
      <c r="D46" s="13">
        <v>471221.30699999997</v>
      </c>
      <c r="E46" s="13"/>
      <c r="F46" s="13">
        <v>1678082.5575000001</v>
      </c>
      <c r="G46" s="13"/>
      <c r="H46" s="13">
        <v>2149303.8644999997</v>
      </c>
    </row>
    <row r="47" spans="1:8" x14ac:dyDescent="0.25">
      <c r="A47" t="s">
        <v>5</v>
      </c>
      <c r="B47" s="24">
        <v>2000</v>
      </c>
      <c r="C47" s="13"/>
      <c r="D47" s="13"/>
      <c r="E47" s="13"/>
      <c r="F47" s="13"/>
      <c r="G47" s="13"/>
      <c r="H47" s="13"/>
    </row>
    <row r="48" spans="1:8" x14ac:dyDescent="0.25">
      <c r="B48" s="24"/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5">
      <c r="A51" t="s">
        <v>1</v>
      </c>
      <c r="B51" s="13">
        <v>206695372.43000001</v>
      </c>
      <c r="C51" s="13"/>
      <c r="D51" s="13">
        <v>573399175.81999993</v>
      </c>
      <c r="E51" s="13"/>
      <c r="F51" s="13">
        <v>149801976.23000002</v>
      </c>
      <c r="G51" s="13"/>
      <c r="H51" s="13">
        <v>1203707635.8499999</v>
      </c>
    </row>
    <row r="52" spans="1:8" x14ac:dyDescent="0.25">
      <c r="A52" t="s">
        <v>2</v>
      </c>
      <c r="B52" s="13">
        <v>187298975.19000003</v>
      </c>
      <c r="C52" s="13"/>
      <c r="D52" s="13">
        <v>520352754.31000012</v>
      </c>
      <c r="E52" s="13"/>
      <c r="F52" s="13">
        <v>135671672.90000001</v>
      </c>
      <c r="G52" s="13"/>
      <c r="H52" s="13">
        <v>1092006514.8600001</v>
      </c>
    </row>
    <row r="53" spans="1:8" x14ac:dyDescent="0.25">
      <c r="A53" t="s">
        <v>0</v>
      </c>
      <c r="B53" s="13">
        <v>53688.13</v>
      </c>
      <c r="C53" s="13"/>
      <c r="D53" s="13">
        <v>293559.65999999997</v>
      </c>
      <c r="E53" s="13"/>
      <c r="F53" s="13">
        <v>27643.25</v>
      </c>
      <c r="G53" s="13"/>
      <c r="H53" s="13">
        <v>466375.91</v>
      </c>
    </row>
    <row r="54" spans="1:8" x14ac:dyDescent="0.25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5">
      <c r="A55" t="s">
        <v>31</v>
      </c>
      <c r="B55" s="13">
        <v>19342709.109999996</v>
      </c>
      <c r="C55" s="13"/>
      <c r="D55" s="13">
        <v>52752861.849999994</v>
      </c>
      <c r="E55" s="13"/>
      <c r="F55" s="13">
        <v>14102660.080000002</v>
      </c>
      <c r="G55" s="13"/>
      <c r="H55" s="13">
        <v>111433897.10999998</v>
      </c>
    </row>
    <row r="56" spans="1:8" x14ac:dyDescent="0.25">
      <c r="A56" t="s">
        <v>25</v>
      </c>
      <c r="B56" s="13">
        <v>10638490.010499999</v>
      </c>
      <c r="C56" s="13"/>
      <c r="D56" s="13">
        <v>29014074.017499998</v>
      </c>
      <c r="E56" s="13"/>
      <c r="F56" s="13">
        <v>7756463.0440000016</v>
      </c>
      <c r="G56" s="13"/>
      <c r="H56" s="13">
        <v>61288643.410499997</v>
      </c>
    </row>
    <row r="57" spans="1:8" x14ac:dyDescent="0.25">
      <c r="A57" t="s">
        <v>32</v>
      </c>
      <c r="B57" s="13">
        <v>8704219.0994999986</v>
      </c>
      <c r="C57" s="13"/>
      <c r="D57" s="13">
        <v>23738787.8325</v>
      </c>
      <c r="E57" s="13"/>
      <c r="F57" s="13">
        <v>6346197.0360000012</v>
      </c>
      <c r="G57" s="13"/>
      <c r="H57" s="13">
        <v>50145253.699499995</v>
      </c>
    </row>
    <row r="58" spans="1:8" x14ac:dyDescent="0.25">
      <c r="A58" t="s">
        <v>5</v>
      </c>
      <c r="B58" s="24">
        <v>7929</v>
      </c>
    </row>
    <row r="61" spans="1:8" ht="93" customHeight="1" x14ac:dyDescent="0.3">
      <c r="A61" s="92" t="s">
        <v>54</v>
      </c>
      <c r="B61" s="92"/>
      <c r="C61" s="92"/>
      <c r="D61" s="92"/>
      <c r="E61" s="92"/>
      <c r="F61" s="92"/>
      <c r="G61" s="92"/>
      <c r="H61" s="92"/>
    </row>
    <row r="62" spans="1:8" ht="13" x14ac:dyDescent="0.3">
      <c r="A62" s="27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</sheetData>
  <mergeCells count="4">
    <mergeCell ref="A1:H1"/>
    <mergeCell ref="A2:H2"/>
    <mergeCell ref="A38:H38"/>
    <mergeCell ref="A61:H61"/>
  </mergeCells>
  <phoneticPr fontId="8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5"/>
  <sheetViews>
    <sheetView workbookViewId="0">
      <selection activeCell="A3" sqref="A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5">
      <c r="A5" s="9"/>
      <c r="B5" s="11" t="s">
        <v>56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33950587.850000001</v>
      </c>
      <c r="C8" s="13"/>
      <c r="D8" s="13">
        <v>59711421.439999998</v>
      </c>
      <c r="E8" s="13"/>
      <c r="F8" s="13">
        <v>323685541.50000006</v>
      </c>
    </row>
    <row r="9" spans="1:6" x14ac:dyDescent="0.25">
      <c r="A9" t="s">
        <v>2</v>
      </c>
      <c r="B9" s="13">
        <v>30658480.18</v>
      </c>
      <c r="C9" s="13"/>
      <c r="D9" s="13">
        <v>53883795.990000002</v>
      </c>
      <c r="E9" s="13"/>
      <c r="F9" s="13">
        <v>292327327.62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3292107.67</v>
      </c>
      <c r="C12" s="13"/>
      <c r="D12" s="13">
        <v>5827625.4500000002</v>
      </c>
      <c r="E12" s="13"/>
      <c r="F12" s="13">
        <v>31550955.91</v>
      </c>
    </row>
    <row r="13" spans="1:6" x14ac:dyDescent="0.25">
      <c r="A13" t="s">
        <v>25</v>
      </c>
      <c r="B13" s="13">
        <v>1810659.2185000011</v>
      </c>
      <c r="C13" s="13"/>
      <c r="D13" s="13">
        <v>3205193.9975000005</v>
      </c>
      <c r="E13" s="13"/>
      <c r="F13" s="13">
        <v>17353025.750500001</v>
      </c>
    </row>
    <row r="14" spans="1:6" x14ac:dyDescent="0.25">
      <c r="A14" t="s">
        <v>32</v>
      </c>
      <c r="B14" s="13">
        <v>1481448.4515000009</v>
      </c>
      <c r="C14" s="13"/>
      <c r="D14" s="13">
        <v>2622431.4525000001</v>
      </c>
      <c r="E14" s="13"/>
      <c r="F14" s="13">
        <v>14197930.159500001</v>
      </c>
    </row>
    <row r="15" spans="1:6" x14ac:dyDescent="0.25">
      <c r="A15" t="s">
        <v>5</v>
      </c>
      <c r="B15" s="13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57562110.299999997</v>
      </c>
      <c r="C19" s="13"/>
      <c r="D19" s="13">
        <v>102838622.63</v>
      </c>
      <c r="E19" s="13"/>
      <c r="F19" s="13">
        <v>581092965.43999994</v>
      </c>
    </row>
    <row r="20" spans="1:6" x14ac:dyDescent="0.25">
      <c r="A20" t="s">
        <v>2</v>
      </c>
      <c r="B20" s="13">
        <v>52441899.619999997</v>
      </c>
      <c r="C20" s="13"/>
      <c r="D20" s="13">
        <v>93714162.49000001</v>
      </c>
      <c r="E20" s="13"/>
      <c r="F20" s="13">
        <v>529758434.84000003</v>
      </c>
    </row>
    <row r="21" spans="1:6" x14ac:dyDescent="0.25">
      <c r="A21" t="s">
        <v>0</v>
      </c>
      <c r="B21" s="13">
        <v>48484</v>
      </c>
      <c r="C21" s="13"/>
      <c r="D21" s="13">
        <v>72681.25</v>
      </c>
      <c r="E21" s="13"/>
      <c r="F21" s="13">
        <v>483583</v>
      </c>
    </row>
    <row r="22" spans="1:6" x14ac:dyDescent="0.25">
      <c r="A22" t="s">
        <v>31</v>
      </c>
      <c r="B22" s="13">
        <v>5071726.68</v>
      </c>
      <c r="C22" s="13"/>
      <c r="D22" s="13">
        <v>9051778.889999995</v>
      </c>
      <c r="E22" s="13"/>
      <c r="F22" s="13">
        <v>50850947.600000001</v>
      </c>
    </row>
    <row r="23" spans="1:6" x14ac:dyDescent="0.25">
      <c r="A23" t="s">
        <v>25</v>
      </c>
      <c r="B23" s="13">
        <v>2789449.6740000001</v>
      </c>
      <c r="C23" s="13"/>
      <c r="D23" s="13">
        <v>4978478.3894999977</v>
      </c>
      <c r="E23" s="13"/>
      <c r="F23" s="13">
        <v>27968021.180000003</v>
      </c>
    </row>
    <row r="24" spans="1:6" x14ac:dyDescent="0.25">
      <c r="A24" t="s">
        <v>32</v>
      </c>
      <c r="B24" s="13">
        <v>2282277.0060000001</v>
      </c>
      <c r="C24" s="13"/>
      <c r="D24" s="13">
        <v>4073300.5004999978</v>
      </c>
      <c r="E24" s="13"/>
      <c r="F24" s="13">
        <v>22882926.420000002</v>
      </c>
    </row>
    <row r="25" spans="1:6" x14ac:dyDescent="0.25">
      <c r="A25" t="s">
        <v>5</v>
      </c>
      <c r="B25" s="13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58043229.390000001</v>
      </c>
      <c r="C29" s="13"/>
      <c r="D29" s="13">
        <v>97971393.559999987</v>
      </c>
      <c r="E29" s="13"/>
      <c r="F29" s="13">
        <v>398199226.75</v>
      </c>
    </row>
    <row r="30" spans="1:6" x14ac:dyDescent="0.25">
      <c r="A30" t="s">
        <v>2</v>
      </c>
      <c r="B30" s="13">
        <v>52489751.630000003</v>
      </c>
      <c r="C30" s="13"/>
      <c r="D30" s="13">
        <v>88558714.060000002</v>
      </c>
      <c r="E30" s="13"/>
      <c r="F30" s="13">
        <v>360023763.85000002</v>
      </c>
    </row>
    <row r="31" spans="1:6" x14ac:dyDescent="0.25">
      <c r="A31" t="s">
        <v>0</v>
      </c>
      <c r="B31" s="13">
        <v>153662.75</v>
      </c>
      <c r="C31" s="13"/>
      <c r="D31" s="13">
        <v>154846.75</v>
      </c>
      <c r="E31" s="13"/>
      <c r="F31" s="13">
        <v>156050.75</v>
      </c>
    </row>
    <row r="32" spans="1:6" x14ac:dyDescent="0.25">
      <c r="A32" t="s">
        <v>31</v>
      </c>
      <c r="B32" s="13">
        <v>5399815.0099999979</v>
      </c>
      <c r="C32" s="13"/>
      <c r="D32" s="13">
        <v>9257832.7500000019</v>
      </c>
      <c r="E32" s="13"/>
      <c r="F32" s="13">
        <v>38019412.149999999</v>
      </c>
    </row>
    <row r="33" spans="1:6" x14ac:dyDescent="0.25">
      <c r="A33" t="s">
        <v>25</v>
      </c>
      <c r="B33" s="13">
        <v>2969898.255499999</v>
      </c>
      <c r="C33" s="13"/>
      <c r="D33" s="13">
        <v>5091808.0125000011</v>
      </c>
      <c r="E33" s="13"/>
      <c r="F33" s="13">
        <v>20910676.682500001</v>
      </c>
    </row>
    <row r="34" spans="1:6" x14ac:dyDescent="0.25">
      <c r="A34" t="s">
        <v>32</v>
      </c>
      <c r="B34" s="13">
        <v>2429916.7544999993</v>
      </c>
      <c r="C34" s="13"/>
      <c r="D34" s="13">
        <v>4166024.7375000007</v>
      </c>
      <c r="E34" s="13"/>
      <c r="F34" s="13">
        <v>17108735.467500001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2" t="s">
        <v>51</v>
      </c>
      <c r="B38" s="92"/>
      <c r="C38" s="92"/>
      <c r="D38" s="92"/>
      <c r="E38" s="92"/>
      <c r="F38" s="92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50018186.170000002</v>
      </c>
      <c r="C41" s="13"/>
      <c r="D41" s="13">
        <v>88854652.309999987</v>
      </c>
      <c r="E41" s="13"/>
      <c r="F41" s="13">
        <v>100304015.86999999</v>
      </c>
    </row>
    <row r="42" spans="1:6" x14ac:dyDescent="0.25">
      <c r="A42" t="s">
        <v>2</v>
      </c>
      <c r="B42" s="13">
        <v>45401071.920000002</v>
      </c>
      <c r="C42" s="13"/>
      <c r="D42" s="13">
        <v>80506203.709999993</v>
      </c>
      <c r="E42" s="13"/>
      <c r="F42" s="13">
        <v>90888191.899999991</v>
      </c>
    </row>
    <row r="43" spans="1:6" x14ac:dyDescent="0.25">
      <c r="A43" t="s">
        <v>0</v>
      </c>
      <c r="B43" s="13">
        <v>6128</v>
      </c>
      <c r="C43" s="13"/>
      <c r="D43" s="13">
        <v>8390</v>
      </c>
      <c r="E43" s="13"/>
      <c r="F43" s="13">
        <v>28606.91</v>
      </c>
    </row>
    <row r="44" spans="1:6" x14ac:dyDescent="0.25">
      <c r="A44" t="s">
        <v>31</v>
      </c>
      <c r="B44" s="13">
        <v>4610986.25</v>
      </c>
      <c r="C44" s="13"/>
      <c r="D44" s="13">
        <v>8340058.6000000034</v>
      </c>
      <c r="E44" s="13"/>
      <c r="F44" s="13">
        <v>9387217.0600000042</v>
      </c>
    </row>
    <row r="45" spans="1:6" x14ac:dyDescent="0.25">
      <c r="A45" t="s">
        <v>25</v>
      </c>
      <c r="B45" s="13">
        <v>2536042.4375</v>
      </c>
      <c r="C45" s="13"/>
      <c r="D45" s="13">
        <v>4587032.2300000004</v>
      </c>
      <c r="E45" s="13"/>
      <c r="F45" s="13">
        <v>5162969.3830000032</v>
      </c>
    </row>
    <row r="46" spans="1:6" x14ac:dyDescent="0.25">
      <c r="A46" t="s">
        <v>32</v>
      </c>
      <c r="B46" s="13">
        <v>2074943.8125</v>
      </c>
      <c r="C46" s="13"/>
      <c r="D46" s="13">
        <v>3753026.37</v>
      </c>
      <c r="E46" s="13"/>
      <c r="F46" s="13">
        <v>4224247.677000002</v>
      </c>
    </row>
    <row r="47" spans="1:6" x14ac:dyDescent="0.25">
      <c r="A47" t="s">
        <v>5</v>
      </c>
      <c r="B47" s="13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199574113.71000001</v>
      </c>
      <c r="C51" s="13"/>
      <c r="D51" s="13">
        <v>349376089.94000006</v>
      </c>
      <c r="E51" s="13"/>
      <c r="F51" s="13">
        <v>1403281749.5599999</v>
      </c>
    </row>
    <row r="52" spans="1:6" x14ac:dyDescent="0.25">
      <c r="A52" t="s">
        <v>2</v>
      </c>
      <c r="B52" s="13">
        <v>180991203.34999999</v>
      </c>
      <c r="C52" s="13"/>
      <c r="D52" s="13">
        <v>316662876.24999994</v>
      </c>
      <c r="E52" s="13"/>
      <c r="F52" s="13">
        <v>1272997718.21</v>
      </c>
    </row>
    <row r="53" spans="1:6" x14ac:dyDescent="0.25">
      <c r="A53" t="s">
        <v>0</v>
      </c>
      <c r="B53" s="13">
        <v>208274.75</v>
      </c>
      <c r="C53" s="13"/>
      <c r="D53" s="13">
        <v>235918</v>
      </c>
      <c r="E53" s="13"/>
      <c r="F53" s="13">
        <v>674650.66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18374635.609999999</v>
      </c>
      <c r="C55" s="13"/>
      <c r="D55" s="13">
        <v>32477295.689999998</v>
      </c>
      <c r="E55" s="13"/>
      <c r="F55" s="13">
        <v>129808532.71999998</v>
      </c>
    </row>
    <row r="56" spans="1:6" x14ac:dyDescent="0.25">
      <c r="A56" t="s">
        <v>25</v>
      </c>
      <c r="B56" s="13">
        <v>10106049.5855</v>
      </c>
      <c r="C56" s="13"/>
      <c r="D56" s="13">
        <v>17862512.629500002</v>
      </c>
      <c r="E56" s="13"/>
      <c r="F56" s="13">
        <v>71394692.995999992</v>
      </c>
    </row>
    <row r="57" spans="1:6" x14ac:dyDescent="0.25">
      <c r="A57" t="s">
        <v>32</v>
      </c>
      <c r="B57" s="13">
        <v>8268586.0245000003</v>
      </c>
      <c r="C57" s="13"/>
      <c r="D57" s="13">
        <v>14614783.0605</v>
      </c>
      <c r="E57" s="13"/>
      <c r="F57" s="13">
        <v>58413839.723999992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92" t="s">
        <v>51</v>
      </c>
      <c r="B61" s="92"/>
      <c r="C61" s="92"/>
      <c r="D61" s="92"/>
      <c r="E61" s="92"/>
      <c r="F61" s="92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9.1796875" style="1"/>
  </cols>
  <sheetData>
    <row r="1" spans="1:7" ht="60.75" customHeight="1" x14ac:dyDescent="0.3">
      <c r="A1" s="87"/>
      <c r="B1" s="87"/>
      <c r="C1" s="87"/>
      <c r="D1" s="87"/>
      <c r="E1" s="87"/>
      <c r="F1" s="87"/>
    </row>
    <row r="2" spans="1:7" ht="26.25" customHeight="1" x14ac:dyDescent="0.35">
      <c r="A2" s="88" t="s">
        <v>22</v>
      </c>
      <c r="B2" s="89"/>
      <c r="C2" s="89"/>
      <c r="D2" s="89"/>
      <c r="E2" s="89"/>
      <c r="F2" s="89"/>
    </row>
    <row r="3" spans="1:7" ht="26.25" customHeight="1" x14ac:dyDescent="0.3"/>
    <row r="4" spans="1:7" x14ac:dyDescent="0.3">
      <c r="B4" s="10"/>
      <c r="C4" s="10"/>
      <c r="D4" s="12" t="s">
        <v>14</v>
      </c>
      <c r="E4" s="10"/>
      <c r="F4" s="12" t="s">
        <v>13</v>
      </c>
    </row>
    <row r="5" spans="1:7" x14ac:dyDescent="0.3">
      <c r="A5" s="9"/>
      <c r="B5" s="9" t="s">
        <v>19</v>
      </c>
      <c r="C5" s="9"/>
      <c r="D5" s="11" t="s">
        <v>11</v>
      </c>
      <c r="F5" s="11" t="s">
        <v>8</v>
      </c>
      <c r="G5" s="2"/>
    </row>
    <row r="7" spans="1:7" x14ac:dyDescent="0.3">
      <c r="A7" s="8" t="s">
        <v>3</v>
      </c>
      <c r="B7" s="8"/>
      <c r="C7" s="8"/>
    </row>
    <row r="8" spans="1:7" x14ac:dyDescent="0.3">
      <c r="A8" t="s">
        <v>1</v>
      </c>
      <c r="B8" s="13">
        <v>1257525.01</v>
      </c>
      <c r="D8" s="13">
        <v>1257525.01</v>
      </c>
      <c r="F8" s="13">
        <v>1257525.01</v>
      </c>
    </row>
    <row r="9" spans="1:7" x14ac:dyDescent="0.3">
      <c r="A9" t="s">
        <v>2</v>
      </c>
      <c r="B9" s="13">
        <v>1162475.53</v>
      </c>
      <c r="D9" s="13">
        <v>1162475.53</v>
      </c>
      <c r="F9" s="13">
        <v>1162475.53</v>
      </c>
    </row>
    <row r="10" spans="1:7" x14ac:dyDescent="0.3">
      <c r="A10" t="s">
        <v>0</v>
      </c>
      <c r="B10" s="13">
        <v>0</v>
      </c>
      <c r="D10" s="13">
        <v>0</v>
      </c>
      <c r="F10" s="13">
        <v>0</v>
      </c>
    </row>
    <row r="11" spans="1:7" x14ac:dyDescent="0.3">
      <c r="A11" t="s">
        <v>31</v>
      </c>
      <c r="B11" s="13">
        <f>+B8-B9-B10</f>
        <v>95049.479999999981</v>
      </c>
      <c r="D11" s="13">
        <f>+D8-D9-D10</f>
        <v>95049.479999999981</v>
      </c>
      <c r="F11" s="13">
        <f>+F8-F9-F10</f>
        <v>95049.479999999981</v>
      </c>
    </row>
    <row r="12" spans="1:7" x14ac:dyDescent="0.3">
      <c r="A12" t="s">
        <v>25</v>
      </c>
      <c r="B12" s="13">
        <v>52277.213999999993</v>
      </c>
      <c r="D12" s="13">
        <v>52277.213999999993</v>
      </c>
      <c r="F12" s="13">
        <v>52277.213999999993</v>
      </c>
    </row>
    <row r="13" spans="1:7" x14ac:dyDescent="0.3">
      <c r="A13" t="s">
        <v>32</v>
      </c>
      <c r="B13" s="13">
        <v>42772.265999999996</v>
      </c>
      <c r="D13" s="13">
        <v>42772.265999999996</v>
      </c>
      <c r="F13" s="13">
        <v>42772.265999999996</v>
      </c>
    </row>
    <row r="14" spans="1:7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  <row r="21" spans="1:1" x14ac:dyDescent="0.3">
      <c r="A21" s="23" t="s">
        <v>39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65"/>
  <sheetViews>
    <sheetView zoomScaleNormal="100"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5">
      <c r="A5" s="9"/>
      <c r="B5" s="11" t="s">
        <v>57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29179714.770000003</v>
      </c>
      <c r="C8" s="13"/>
      <c r="D8" s="13">
        <v>88891136.209999993</v>
      </c>
      <c r="E8" s="13"/>
      <c r="F8" s="13">
        <v>352865256.27000004</v>
      </c>
    </row>
    <row r="9" spans="1:6" x14ac:dyDescent="0.25">
      <c r="A9" t="s">
        <v>2</v>
      </c>
      <c r="B9" s="13">
        <v>26312101.600000001</v>
      </c>
      <c r="C9" s="13"/>
      <c r="D9" s="13">
        <v>80195897.590000004</v>
      </c>
      <c r="E9" s="13"/>
      <c r="F9" s="13">
        <v>318639429.22000003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2867613.17</v>
      </c>
      <c r="C12" s="13"/>
      <c r="D12" s="13">
        <v>8695238.620000001</v>
      </c>
      <c r="E12" s="13"/>
      <c r="F12" s="13">
        <v>34418569.079999998</v>
      </c>
    </row>
    <row r="13" spans="1:6" x14ac:dyDescent="0.25">
      <c r="A13" t="s">
        <v>25</v>
      </c>
      <c r="B13" s="13">
        <v>1577187.243500001</v>
      </c>
      <c r="C13" s="13"/>
      <c r="D13" s="13">
        <v>4782381.2410000013</v>
      </c>
      <c r="E13" s="13"/>
      <c r="F13" s="13">
        <v>18930212.993999999</v>
      </c>
    </row>
    <row r="14" spans="1:6" x14ac:dyDescent="0.25">
      <c r="A14" t="s">
        <v>32</v>
      </c>
      <c r="B14" s="13">
        <v>1290425.9265000008</v>
      </c>
      <c r="C14" s="13"/>
      <c r="D14" s="13">
        <v>3912857.3790000007</v>
      </c>
      <c r="E14" s="13"/>
      <c r="F14" s="13">
        <v>15488356.085999999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51030288.560000002</v>
      </c>
      <c r="C19" s="13"/>
      <c r="D19" s="13">
        <v>153868911.19</v>
      </c>
      <c r="E19" s="13"/>
      <c r="F19" s="13">
        <v>632123254</v>
      </c>
    </row>
    <row r="20" spans="1:6" x14ac:dyDescent="0.25">
      <c r="A20" t="s">
        <v>2</v>
      </c>
      <c r="B20" s="13">
        <v>46412530.520000003</v>
      </c>
      <c r="C20" s="13"/>
      <c r="D20" s="13">
        <v>140126693.01000002</v>
      </c>
      <c r="E20" s="13"/>
      <c r="F20" s="13">
        <v>576170965.36000001</v>
      </c>
    </row>
    <row r="21" spans="1:6" x14ac:dyDescent="0.25">
      <c r="A21" t="s">
        <v>0</v>
      </c>
      <c r="B21" s="13">
        <v>28515.25</v>
      </c>
      <c r="C21" s="13"/>
      <c r="D21" s="13">
        <v>101196.5</v>
      </c>
      <c r="E21" s="13"/>
      <c r="F21" s="13">
        <v>512098.25</v>
      </c>
    </row>
    <row r="22" spans="1:6" x14ac:dyDescent="0.25">
      <c r="A22" t="s">
        <v>31</v>
      </c>
      <c r="B22" s="13">
        <v>4589242.79</v>
      </c>
      <c r="C22" s="13"/>
      <c r="D22" s="13">
        <v>13641021.679999992</v>
      </c>
      <c r="E22" s="13"/>
      <c r="F22" s="13">
        <v>55440190.390000001</v>
      </c>
    </row>
    <row r="23" spans="1:6" x14ac:dyDescent="0.25">
      <c r="A23" t="s">
        <v>25</v>
      </c>
      <c r="B23" s="13">
        <v>2524083.5344999996</v>
      </c>
      <c r="C23" s="13"/>
      <c r="D23" s="13">
        <v>7502561.9239999959</v>
      </c>
      <c r="E23" s="13"/>
      <c r="F23" s="13">
        <v>30492104.714500003</v>
      </c>
    </row>
    <row r="24" spans="1:6" x14ac:dyDescent="0.25">
      <c r="A24" t="s">
        <v>32</v>
      </c>
      <c r="B24" s="13">
        <v>2065159.2554999997</v>
      </c>
      <c r="C24" s="13"/>
      <c r="D24" s="13">
        <v>6138459.7559999963</v>
      </c>
      <c r="E24" s="13"/>
      <c r="F24" s="13">
        <v>24948085.675500002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50989618.950000003</v>
      </c>
      <c r="C29" s="13"/>
      <c r="D29" s="13">
        <v>148961012.50999999</v>
      </c>
      <c r="E29" s="13"/>
      <c r="F29" s="13">
        <v>449188845.69999999</v>
      </c>
    </row>
    <row r="30" spans="1:6" x14ac:dyDescent="0.25">
      <c r="A30" t="s">
        <v>2</v>
      </c>
      <c r="B30" s="13">
        <v>46116254.060000002</v>
      </c>
      <c r="C30" s="13"/>
      <c r="D30" s="13">
        <v>134674968.12</v>
      </c>
      <c r="E30" s="13"/>
      <c r="F30" s="13">
        <v>406140017.91000003</v>
      </c>
    </row>
    <row r="31" spans="1:6" x14ac:dyDescent="0.25">
      <c r="A31" t="s">
        <v>0</v>
      </c>
      <c r="B31" s="13">
        <v>99431.25</v>
      </c>
      <c r="C31" s="13"/>
      <c r="D31" s="13">
        <v>254278</v>
      </c>
      <c r="E31" s="13"/>
      <c r="F31" s="13">
        <v>255482</v>
      </c>
    </row>
    <row r="32" spans="1:6" x14ac:dyDescent="0.25">
      <c r="A32" t="s">
        <v>31</v>
      </c>
      <c r="B32" s="13">
        <v>4773933.6399999997</v>
      </c>
      <c r="C32" s="13"/>
      <c r="D32" s="13">
        <v>14031766.390000002</v>
      </c>
      <c r="E32" s="13"/>
      <c r="F32" s="13">
        <v>42793345.789999999</v>
      </c>
    </row>
    <row r="33" spans="1:6" x14ac:dyDescent="0.25">
      <c r="A33" t="s">
        <v>25</v>
      </c>
      <c r="B33" s="13">
        <v>2625663.5020000003</v>
      </c>
      <c r="C33" s="13"/>
      <c r="D33" s="13">
        <v>7717471.5145000024</v>
      </c>
      <c r="E33" s="13"/>
      <c r="F33" s="13">
        <v>23536340.184500001</v>
      </c>
    </row>
    <row r="34" spans="1:6" x14ac:dyDescent="0.25">
      <c r="A34" t="s">
        <v>32</v>
      </c>
      <c r="B34" s="13">
        <v>2148270.1380000003</v>
      </c>
      <c r="C34" s="13"/>
      <c r="D34" s="13">
        <v>6314294.875500001</v>
      </c>
      <c r="E34" s="13"/>
      <c r="F34" s="13">
        <v>19257005.605500001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2" t="s">
        <v>51</v>
      </c>
      <c r="B38" s="92"/>
      <c r="C38" s="92"/>
      <c r="D38" s="92"/>
      <c r="E38" s="92"/>
      <c r="F38" s="92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41679819.189999998</v>
      </c>
      <c r="C41" s="13"/>
      <c r="D41" s="13">
        <v>130534471.49999999</v>
      </c>
      <c r="E41" s="13"/>
      <c r="F41" s="13">
        <v>141983835.05999997</v>
      </c>
    </row>
    <row r="42" spans="1:6" x14ac:dyDescent="0.25">
      <c r="A42" t="s">
        <v>2</v>
      </c>
      <c r="B42" s="13">
        <v>37851218.490000002</v>
      </c>
      <c r="C42" s="13"/>
      <c r="D42" s="13">
        <v>118357422.2</v>
      </c>
      <c r="E42" s="13"/>
      <c r="F42" s="13">
        <v>128739410.39</v>
      </c>
    </row>
    <row r="43" spans="1:6" x14ac:dyDescent="0.25">
      <c r="A43" t="s">
        <v>0</v>
      </c>
      <c r="B43" s="13">
        <v>10679</v>
      </c>
      <c r="C43" s="13"/>
      <c r="D43" s="13">
        <v>19069</v>
      </c>
      <c r="E43" s="13"/>
      <c r="F43" s="13">
        <v>39285.910000000003</v>
      </c>
    </row>
    <row r="44" spans="1:6" x14ac:dyDescent="0.25">
      <c r="A44" t="s">
        <v>31</v>
      </c>
      <c r="B44" s="13">
        <v>3817921.7</v>
      </c>
      <c r="C44" s="13"/>
      <c r="D44" s="13">
        <v>12157980.300000003</v>
      </c>
      <c r="E44" s="13"/>
      <c r="F44" s="13">
        <v>13205138.760000004</v>
      </c>
    </row>
    <row r="45" spans="1:6" x14ac:dyDescent="0.25">
      <c r="A45" t="s">
        <v>25</v>
      </c>
      <c r="B45" s="13">
        <v>2099856.9349999977</v>
      </c>
      <c r="C45" s="13"/>
      <c r="D45" s="13">
        <v>6686889.1650000019</v>
      </c>
      <c r="E45" s="13"/>
      <c r="F45" s="13">
        <v>7262826.3180000028</v>
      </c>
    </row>
    <row r="46" spans="1:6" x14ac:dyDescent="0.25">
      <c r="A46" t="s">
        <v>32</v>
      </c>
      <c r="B46" s="13">
        <v>1718064.764999998</v>
      </c>
      <c r="C46" s="13"/>
      <c r="D46" s="13">
        <v>5471091.1350000016</v>
      </c>
      <c r="E46" s="13"/>
      <c r="F46" s="13">
        <v>5942312.4420000017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172879441.47</v>
      </c>
      <c r="C51" s="13"/>
      <c r="D51" s="13">
        <v>522255531.41000003</v>
      </c>
      <c r="E51" s="13"/>
      <c r="F51" s="13">
        <v>1576161191.03</v>
      </c>
    </row>
    <row r="52" spans="1:6" x14ac:dyDescent="0.25">
      <c r="A52" t="s">
        <v>2</v>
      </c>
      <c r="B52" s="13">
        <v>156692104.67000002</v>
      </c>
      <c r="C52" s="13"/>
      <c r="D52" s="13">
        <v>473354980.91999996</v>
      </c>
      <c r="E52" s="13"/>
      <c r="F52" s="13">
        <v>1429689822.8800001</v>
      </c>
    </row>
    <row r="53" spans="1:6" x14ac:dyDescent="0.25">
      <c r="A53" t="s">
        <v>0</v>
      </c>
      <c r="B53" s="13">
        <v>138625.5</v>
      </c>
      <c r="C53" s="13"/>
      <c r="D53" s="13">
        <v>374543.5</v>
      </c>
      <c r="E53" s="13"/>
      <c r="F53" s="13">
        <v>813276.16000000003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16048711.299999997</v>
      </c>
      <c r="C55" s="13"/>
      <c r="D55" s="13">
        <v>48526006.989999995</v>
      </c>
      <c r="E55" s="13"/>
      <c r="F55" s="13">
        <v>145857244.01999998</v>
      </c>
    </row>
    <row r="56" spans="1:6" x14ac:dyDescent="0.25">
      <c r="A56" t="s">
        <v>25</v>
      </c>
      <c r="B56" s="13">
        <v>8826791.2149999999</v>
      </c>
      <c r="C56" s="13"/>
      <c r="D56" s="13">
        <v>26689303.844499998</v>
      </c>
      <c r="E56" s="13"/>
      <c r="F56" s="13">
        <v>80221484.210999995</v>
      </c>
    </row>
    <row r="57" spans="1:6" x14ac:dyDescent="0.25">
      <c r="A57" t="s">
        <v>32</v>
      </c>
      <c r="B57" s="13">
        <v>7221920.084999999</v>
      </c>
      <c r="C57" s="13"/>
      <c r="D57" s="13">
        <v>21836703.145499997</v>
      </c>
      <c r="E57" s="13"/>
      <c r="F57" s="13">
        <v>65635759.808999993</v>
      </c>
    </row>
    <row r="58" spans="1:6" x14ac:dyDescent="0.25">
      <c r="A58" t="s">
        <v>5</v>
      </c>
      <c r="B58" s="24">
        <v>7929</v>
      </c>
    </row>
    <row r="59" spans="1:6" x14ac:dyDescent="0.25">
      <c r="B59" s="26"/>
    </row>
    <row r="61" spans="1:6" ht="76.5" customHeight="1" x14ac:dyDescent="0.3">
      <c r="A61" s="92" t="s">
        <v>51</v>
      </c>
      <c r="B61" s="92"/>
      <c r="C61" s="92"/>
      <c r="D61" s="92"/>
      <c r="E61" s="92"/>
      <c r="F61" s="92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pageSetup orientation="portrait" r:id="rId1"/>
  <headerFooter alignWithMargins="0"/>
  <rowBreaks count="1" manualBreakCount="1">
    <brk id="39" max="5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5">
      <c r="A5" s="9"/>
      <c r="B5" s="11" t="s">
        <v>58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35433076.449999996</v>
      </c>
      <c r="C8" s="13"/>
      <c r="D8" s="13">
        <v>124324212.66</v>
      </c>
      <c r="E8" s="13"/>
      <c r="F8" s="13">
        <v>388298332.72000003</v>
      </c>
    </row>
    <row r="9" spans="1:6" x14ac:dyDescent="0.25">
      <c r="A9" t="s">
        <v>2</v>
      </c>
      <c r="B9" s="13">
        <v>32059322.950000003</v>
      </c>
      <c r="C9" s="13"/>
      <c r="D9" s="13">
        <v>112255220.54000001</v>
      </c>
      <c r="E9" s="13"/>
      <c r="F9" s="13">
        <v>350698752.17000002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3373753.4999999925</v>
      </c>
      <c r="C12" s="13"/>
      <c r="D12" s="13">
        <v>12068992.119999997</v>
      </c>
      <c r="E12" s="13"/>
      <c r="F12" s="13">
        <v>37792322.579999998</v>
      </c>
    </row>
    <row r="13" spans="1:6" x14ac:dyDescent="0.25">
      <c r="A13" t="s">
        <v>25</v>
      </c>
      <c r="B13" s="13">
        <v>1855564.4249999961</v>
      </c>
      <c r="C13" s="13"/>
      <c r="D13" s="13">
        <v>6637945.6659999993</v>
      </c>
      <c r="E13" s="13"/>
      <c r="F13" s="13">
        <v>20785777.419</v>
      </c>
    </row>
    <row r="14" spans="1:6" x14ac:dyDescent="0.25">
      <c r="A14" t="s">
        <v>32</v>
      </c>
      <c r="B14" s="13">
        <v>1518189.0749999967</v>
      </c>
      <c r="C14" s="13"/>
      <c r="D14" s="13">
        <v>5431046.453999999</v>
      </c>
      <c r="E14" s="13"/>
      <c r="F14" s="13">
        <v>17006545.160999998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61559519.839999996</v>
      </c>
      <c r="C19" s="13"/>
      <c r="D19" s="13">
        <v>215428431.03</v>
      </c>
      <c r="E19" s="13"/>
      <c r="F19" s="13">
        <v>693682773.83999991</v>
      </c>
    </row>
    <row r="20" spans="1:6" x14ac:dyDescent="0.25">
      <c r="A20" t="s">
        <v>2</v>
      </c>
      <c r="B20" s="13">
        <v>55950278.130000003</v>
      </c>
      <c r="C20" s="13"/>
      <c r="D20" s="13">
        <v>196076971.14000005</v>
      </c>
      <c r="E20" s="13"/>
      <c r="F20" s="13">
        <v>632121243.49000001</v>
      </c>
    </row>
    <row r="21" spans="1:6" x14ac:dyDescent="0.25">
      <c r="A21" t="s">
        <v>0</v>
      </c>
      <c r="B21" s="13">
        <v>89137.5</v>
      </c>
      <c r="C21" s="13"/>
      <c r="D21" s="13">
        <v>190334</v>
      </c>
      <c r="E21" s="13"/>
      <c r="F21" s="13">
        <v>601235.75</v>
      </c>
    </row>
    <row r="22" spans="1:6" x14ac:dyDescent="0.25">
      <c r="A22" t="s">
        <v>31</v>
      </c>
      <c r="B22" s="13">
        <v>5520104.2099999934</v>
      </c>
      <c r="C22" s="13"/>
      <c r="D22" s="13">
        <v>19161125.889999993</v>
      </c>
      <c r="E22" s="13"/>
      <c r="F22" s="13">
        <v>60960294.600000001</v>
      </c>
    </row>
    <row r="23" spans="1:6" x14ac:dyDescent="0.25">
      <c r="A23" t="s">
        <v>25</v>
      </c>
      <c r="B23" s="13">
        <v>3036057.3154999968</v>
      </c>
      <c r="C23" s="13"/>
      <c r="D23" s="13">
        <v>10538619.239499997</v>
      </c>
      <c r="E23" s="13"/>
      <c r="F23" s="13">
        <v>33528162.030000005</v>
      </c>
    </row>
    <row r="24" spans="1:6" x14ac:dyDescent="0.25">
      <c r="A24" t="s">
        <v>32</v>
      </c>
      <c r="B24" s="13">
        <v>2484046.8944999971</v>
      </c>
      <c r="C24" s="13"/>
      <c r="D24" s="13">
        <v>8622506.6504999977</v>
      </c>
      <c r="E24" s="13"/>
      <c r="F24" s="13">
        <v>27432132.57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58696309.629999995</v>
      </c>
      <c r="C29" s="13"/>
      <c r="D29" s="13">
        <v>207657322.14000002</v>
      </c>
      <c r="E29" s="13"/>
      <c r="F29" s="13">
        <v>507885155.33000004</v>
      </c>
    </row>
    <row r="30" spans="1:6" x14ac:dyDescent="0.25">
      <c r="A30" t="s">
        <v>2</v>
      </c>
      <c r="B30" s="13">
        <v>53019856.129999995</v>
      </c>
      <c r="C30" s="13"/>
      <c r="D30" s="13">
        <v>187694824.25000003</v>
      </c>
      <c r="E30" s="13"/>
      <c r="F30" s="13">
        <v>459159874.04000008</v>
      </c>
    </row>
    <row r="31" spans="1:6" x14ac:dyDescent="0.25">
      <c r="A31" t="s">
        <v>0</v>
      </c>
      <c r="B31" s="13">
        <v>11146</v>
      </c>
      <c r="C31" s="13"/>
      <c r="D31" s="13">
        <v>265424</v>
      </c>
      <c r="E31" s="13"/>
      <c r="F31" s="13">
        <v>266628</v>
      </c>
    </row>
    <row r="32" spans="1:6" x14ac:dyDescent="0.25">
      <c r="A32" t="s">
        <v>31</v>
      </c>
      <c r="B32" s="13">
        <v>5665307.5</v>
      </c>
      <c r="C32" s="13"/>
      <c r="D32" s="13">
        <v>19697073.890000001</v>
      </c>
      <c r="E32" s="13"/>
      <c r="F32" s="13">
        <v>48458653.289999992</v>
      </c>
    </row>
    <row r="33" spans="1:6" x14ac:dyDescent="0.25">
      <c r="A33" t="s">
        <v>25</v>
      </c>
      <c r="B33" s="13">
        <v>3115919.1250000005</v>
      </c>
      <c r="C33" s="13"/>
      <c r="D33" s="13">
        <v>10833390.639500001</v>
      </c>
      <c r="E33" s="13"/>
      <c r="F33" s="13">
        <v>26652259.309499998</v>
      </c>
    </row>
    <row r="34" spans="1:6" x14ac:dyDescent="0.25">
      <c r="A34" t="s">
        <v>32</v>
      </c>
      <c r="B34" s="13">
        <v>2549388.375</v>
      </c>
      <c r="C34" s="13"/>
      <c r="D34" s="13">
        <v>8863683.250500001</v>
      </c>
      <c r="E34" s="13"/>
      <c r="F34" s="13">
        <v>21806393.980499998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2" t="s">
        <v>51</v>
      </c>
      <c r="B38" s="92"/>
      <c r="C38" s="92"/>
      <c r="D38" s="92"/>
      <c r="E38" s="92"/>
      <c r="F38" s="92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ht="13" x14ac:dyDescent="0.3">
      <c r="A41" t="s">
        <v>1</v>
      </c>
      <c r="B41" s="13">
        <v>41111564.050000004</v>
      </c>
      <c r="C41" s="13"/>
      <c r="D41" s="28">
        <v>171646035.54999995</v>
      </c>
      <c r="E41" s="13"/>
      <c r="F41" s="13">
        <v>183095399.10999995</v>
      </c>
    </row>
    <row r="42" spans="1:6" ht="13" x14ac:dyDescent="0.3">
      <c r="A42" t="s">
        <v>2</v>
      </c>
      <c r="B42" s="13">
        <v>37347597.219999999</v>
      </c>
      <c r="C42" s="13"/>
      <c r="D42" s="28">
        <v>155705019.42000002</v>
      </c>
      <c r="E42" s="13"/>
      <c r="F42" s="13">
        <v>166087007.61000001</v>
      </c>
    </row>
    <row r="43" spans="1:6" ht="13" x14ac:dyDescent="0.3">
      <c r="A43" t="s">
        <v>0</v>
      </c>
      <c r="B43" s="13">
        <v>24095.25</v>
      </c>
      <c r="C43" s="13"/>
      <c r="D43" s="28">
        <v>43164.25</v>
      </c>
      <c r="E43" s="13"/>
      <c r="F43" s="13">
        <v>63381.16</v>
      </c>
    </row>
    <row r="44" spans="1:6" ht="13" x14ac:dyDescent="0.3">
      <c r="A44" t="s">
        <v>31</v>
      </c>
      <c r="B44" s="13">
        <v>3739871.5800000057</v>
      </c>
      <c r="C44" s="13"/>
      <c r="D44" s="28">
        <v>15897851.880000005</v>
      </c>
      <c r="E44" s="13"/>
      <c r="F44" s="13">
        <v>16945010.340000004</v>
      </c>
    </row>
    <row r="45" spans="1:6" x14ac:dyDescent="0.25">
      <c r="A45" t="s">
        <v>25</v>
      </c>
      <c r="B45" s="13">
        <v>2056929.3690000032</v>
      </c>
      <c r="C45" s="13"/>
      <c r="D45" s="13">
        <v>8743818.5340000037</v>
      </c>
      <c r="E45" s="13"/>
      <c r="F45" s="13">
        <v>9319755.6870000027</v>
      </c>
    </row>
    <row r="46" spans="1:6" x14ac:dyDescent="0.25">
      <c r="A46" t="s">
        <v>32</v>
      </c>
      <c r="B46" s="13">
        <v>1682942.2110000027</v>
      </c>
      <c r="C46" s="13"/>
      <c r="D46" s="13">
        <v>7154033.3460000018</v>
      </c>
      <c r="E46" s="13"/>
      <c r="F46" s="13">
        <v>7625254.6530000018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196800469.97</v>
      </c>
      <c r="C51" s="13"/>
      <c r="D51" s="13">
        <v>719056001.38000011</v>
      </c>
      <c r="E51" s="13"/>
      <c r="F51" s="13">
        <v>1772961661</v>
      </c>
    </row>
    <row r="52" spans="1:6" x14ac:dyDescent="0.25">
      <c r="A52" t="s">
        <v>2</v>
      </c>
      <c r="B52" s="13">
        <v>178377054.43000001</v>
      </c>
      <c r="C52" s="13"/>
      <c r="D52" s="13">
        <v>651732035.34999979</v>
      </c>
      <c r="E52" s="13"/>
      <c r="F52" s="13">
        <v>1608066877.3099999</v>
      </c>
    </row>
    <row r="53" spans="1:6" x14ac:dyDescent="0.25">
      <c r="A53" t="s">
        <v>0</v>
      </c>
      <c r="B53" s="13">
        <v>124378.75</v>
      </c>
      <c r="C53" s="13"/>
      <c r="D53" s="13">
        <v>498922.25</v>
      </c>
      <c r="E53" s="13"/>
      <c r="F53" s="13">
        <v>937654.91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18299036.789999992</v>
      </c>
      <c r="C55" s="13"/>
      <c r="D55" s="13">
        <v>66825043.779999994</v>
      </c>
      <c r="E55" s="13"/>
      <c r="F55" s="13">
        <v>164156280.80999997</v>
      </c>
    </row>
    <row r="56" spans="1:6" x14ac:dyDescent="0.25">
      <c r="A56" t="s">
        <v>25</v>
      </c>
      <c r="B56" s="13">
        <v>10064470.234499997</v>
      </c>
      <c r="C56" s="13"/>
      <c r="D56" s="13">
        <v>36753774.078999996</v>
      </c>
      <c r="E56" s="13"/>
      <c r="F56" s="13">
        <v>90285954.445499986</v>
      </c>
    </row>
    <row r="57" spans="1:6" x14ac:dyDescent="0.25">
      <c r="A57" t="s">
        <v>32</v>
      </c>
      <c r="B57" s="13">
        <v>8234566.5554999961</v>
      </c>
      <c r="C57" s="13"/>
      <c r="D57" s="13">
        <v>30071269.700999998</v>
      </c>
      <c r="E57" s="13"/>
      <c r="F57" s="13">
        <v>73870326.364499986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92" t="s">
        <v>51</v>
      </c>
      <c r="B61" s="92"/>
      <c r="C61" s="92"/>
      <c r="D61" s="92"/>
      <c r="E61" s="92"/>
      <c r="F61" s="92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94"/>
      <c r="B1" s="94"/>
      <c r="C1" s="94"/>
      <c r="D1" s="94"/>
      <c r="E1" s="94"/>
      <c r="F1" s="94"/>
      <c r="G1" s="94"/>
      <c r="H1" s="94"/>
    </row>
    <row r="2" spans="1:8" ht="17.5" x14ac:dyDescent="0.35">
      <c r="A2" s="88" t="s">
        <v>22</v>
      </c>
      <c r="B2" s="89"/>
      <c r="C2" s="89"/>
      <c r="D2" s="89"/>
      <c r="E2" s="89"/>
      <c r="F2" s="89"/>
      <c r="G2" s="89"/>
      <c r="H2" s="89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53</v>
      </c>
      <c r="E4" s="10"/>
      <c r="F4" s="16" t="s">
        <v>60</v>
      </c>
      <c r="G4" s="10"/>
      <c r="H4" s="16" t="s">
        <v>28</v>
      </c>
    </row>
    <row r="5" spans="1:8" x14ac:dyDescent="0.25">
      <c r="A5" s="9"/>
      <c r="B5" s="11" t="s">
        <v>59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35500212.219999999</v>
      </c>
      <c r="C8" s="13"/>
      <c r="D8" s="13">
        <v>152992471.91</v>
      </c>
      <c r="E8" s="13"/>
      <c r="F8" s="13">
        <v>6831952.9699999997</v>
      </c>
      <c r="G8" s="13"/>
      <c r="H8" s="13">
        <v>423798544.94000006</v>
      </c>
    </row>
    <row r="9" spans="1:8" x14ac:dyDescent="0.25">
      <c r="A9" t="s">
        <v>2</v>
      </c>
      <c r="B9" s="13">
        <v>32198756.719999999</v>
      </c>
      <c r="C9" s="13"/>
      <c r="D9" s="13">
        <v>138234806.84</v>
      </c>
      <c r="E9" s="13"/>
      <c r="F9" s="13">
        <v>6219170.4199999999</v>
      </c>
      <c r="G9" s="13"/>
      <c r="H9" s="13">
        <v>382897508.89000005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3301455.5</v>
      </c>
      <c r="C12" s="13"/>
      <c r="D12" s="13">
        <v>14757665.07</v>
      </c>
      <c r="E12" s="13"/>
      <c r="F12" s="13">
        <v>612782.55000000005</v>
      </c>
      <c r="G12" s="13"/>
      <c r="H12" s="13">
        <v>41093778.079999998</v>
      </c>
    </row>
    <row r="13" spans="1:8" x14ac:dyDescent="0.25">
      <c r="A13" t="s">
        <v>25</v>
      </c>
      <c r="B13" s="13">
        <v>1815800.5250000006</v>
      </c>
      <c r="C13" s="13"/>
      <c r="D13" s="13">
        <v>8116715.7885000007</v>
      </c>
      <c r="E13" s="13"/>
      <c r="F13" s="13">
        <v>337030.40250000003</v>
      </c>
      <c r="G13" s="13"/>
      <c r="H13" s="13">
        <v>22601577.944000002</v>
      </c>
    </row>
    <row r="14" spans="1:8" x14ac:dyDescent="0.25">
      <c r="A14" t="s">
        <v>32</v>
      </c>
      <c r="B14" s="13">
        <v>1485654.9750000006</v>
      </c>
      <c r="C14" s="13"/>
      <c r="D14" s="13">
        <v>6640949.2815000005</v>
      </c>
      <c r="E14" s="13"/>
      <c r="F14" s="13">
        <v>275752.14750000002</v>
      </c>
      <c r="G14" s="13"/>
      <c r="H14" s="13">
        <v>18492200.136</v>
      </c>
    </row>
    <row r="15" spans="1:8" x14ac:dyDescent="0.25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59467824.990000002</v>
      </c>
      <c r="C19" s="13"/>
      <c r="D19" s="13">
        <v>263306567.14000002</v>
      </c>
      <c r="E19" s="13"/>
      <c r="F19" s="13">
        <v>11589688.880000001</v>
      </c>
      <c r="G19" s="13"/>
      <c r="H19" s="13">
        <v>753150598.82999992</v>
      </c>
    </row>
    <row r="20" spans="1:8" x14ac:dyDescent="0.25">
      <c r="A20" t="s">
        <v>2</v>
      </c>
      <c r="B20" s="13">
        <v>54085863.040000007</v>
      </c>
      <c r="C20" s="13"/>
      <c r="D20" s="13">
        <v>239680388.55000007</v>
      </c>
      <c r="E20" s="13"/>
      <c r="F20" s="13">
        <v>10482445.630000001</v>
      </c>
      <c r="G20" s="13"/>
      <c r="H20" s="13">
        <v>686207106.53000009</v>
      </c>
    </row>
    <row r="21" spans="1:8" x14ac:dyDescent="0.25">
      <c r="A21" t="s">
        <v>0</v>
      </c>
      <c r="B21" s="13">
        <v>60755.75</v>
      </c>
      <c r="C21" s="13"/>
      <c r="D21" s="13">
        <v>226031.39</v>
      </c>
      <c r="E21" s="13"/>
      <c r="F21" s="13">
        <v>25058.36</v>
      </c>
      <c r="G21" s="13"/>
      <c r="H21" s="13">
        <v>661991.5</v>
      </c>
    </row>
    <row r="22" spans="1:8" x14ac:dyDescent="0.25">
      <c r="A22" t="s">
        <v>31</v>
      </c>
      <c r="B22" s="13">
        <v>5321206.2</v>
      </c>
      <c r="C22" s="13"/>
      <c r="D22" s="13">
        <v>23400147.199999992</v>
      </c>
      <c r="E22" s="13"/>
      <c r="F22" s="13">
        <v>1082184.8899999999</v>
      </c>
      <c r="G22" s="13"/>
      <c r="H22" s="13">
        <v>66281500.799999997</v>
      </c>
    </row>
    <row r="23" spans="1:8" x14ac:dyDescent="0.25">
      <c r="A23" t="s">
        <v>25</v>
      </c>
      <c r="B23" s="13">
        <v>2926663.41</v>
      </c>
      <c r="C23" s="13"/>
      <c r="D23" s="13">
        <v>12870080.959999997</v>
      </c>
      <c r="E23" s="13"/>
      <c r="F23" s="13">
        <v>595201.68949999998</v>
      </c>
      <c r="G23" s="13"/>
      <c r="H23" s="13">
        <v>36454825.439999998</v>
      </c>
    </row>
    <row r="24" spans="1:8" x14ac:dyDescent="0.25">
      <c r="A24" t="s">
        <v>32</v>
      </c>
      <c r="B24" s="13">
        <v>2394542.79</v>
      </c>
      <c r="C24" s="13"/>
      <c r="D24" s="13">
        <v>10530066.239999996</v>
      </c>
      <c r="E24" s="13"/>
      <c r="F24" s="13">
        <v>486983.20049999998</v>
      </c>
      <c r="G24" s="13"/>
      <c r="H24" s="13">
        <v>29826675.359999999</v>
      </c>
    </row>
    <row r="25" spans="1:8" x14ac:dyDescent="0.25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59135499.840000004</v>
      </c>
      <c r="C29" s="13"/>
      <c r="D29" s="13">
        <v>256168624.20000002</v>
      </c>
      <c r="E29" s="13"/>
      <c r="F29" s="13">
        <v>10624197.779999999</v>
      </c>
      <c r="G29" s="13"/>
      <c r="H29" s="13">
        <v>567020655.16999996</v>
      </c>
    </row>
    <row r="30" spans="1:8" x14ac:dyDescent="0.25">
      <c r="A30" t="s">
        <v>2</v>
      </c>
      <c r="B30" s="13">
        <v>53598760.93</v>
      </c>
      <c r="C30" s="13"/>
      <c r="D30" s="13">
        <v>231593280.22000003</v>
      </c>
      <c r="E30" s="13"/>
      <c r="F30" s="13">
        <v>9700304.9600000009</v>
      </c>
      <c r="G30" s="13"/>
      <c r="H30" s="13">
        <v>512758634.97000003</v>
      </c>
    </row>
    <row r="31" spans="1:8" x14ac:dyDescent="0.25">
      <c r="A31" t="s">
        <v>0</v>
      </c>
      <c r="B31" s="13">
        <v>94877.5</v>
      </c>
      <c r="C31" s="13"/>
      <c r="D31" s="13">
        <v>342575.25</v>
      </c>
      <c r="E31" s="13"/>
      <c r="F31" s="13">
        <v>17726.25</v>
      </c>
      <c r="G31" s="13"/>
      <c r="H31" s="13">
        <v>361505.5</v>
      </c>
    </row>
    <row r="32" spans="1:8" x14ac:dyDescent="0.25">
      <c r="A32" t="s">
        <v>31</v>
      </c>
      <c r="B32" s="13">
        <v>5441861.4100000039</v>
      </c>
      <c r="C32" s="13"/>
      <c r="D32" s="13">
        <v>24232768.73</v>
      </c>
      <c r="E32" s="13"/>
      <c r="F32" s="13">
        <v>906166.56999999844</v>
      </c>
      <c r="G32" s="13"/>
      <c r="H32" s="13">
        <v>53900514.699999996</v>
      </c>
    </row>
    <row r="33" spans="1:8" x14ac:dyDescent="0.25">
      <c r="A33" t="s">
        <v>25</v>
      </c>
      <c r="B33" s="13">
        <v>2993023.7755000023</v>
      </c>
      <c r="C33" s="13"/>
      <c r="D33" s="13">
        <v>13328022.801500002</v>
      </c>
      <c r="E33" s="13"/>
      <c r="F33" s="13">
        <v>498391.61349999916</v>
      </c>
      <c r="G33" s="13"/>
      <c r="H33" s="13">
        <v>29645283.085000001</v>
      </c>
    </row>
    <row r="34" spans="1:8" x14ac:dyDescent="0.25">
      <c r="A34" t="s">
        <v>32</v>
      </c>
      <c r="B34" s="13">
        <v>2448837.634500002</v>
      </c>
      <c r="C34" s="13"/>
      <c r="D34" s="13">
        <v>10904745.9285</v>
      </c>
      <c r="E34" s="13"/>
      <c r="F34" s="13">
        <v>407774.95649999933</v>
      </c>
      <c r="G34" s="13"/>
      <c r="H34" s="13">
        <v>24255231.614999998</v>
      </c>
    </row>
    <row r="35" spans="1:8" x14ac:dyDescent="0.25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ht="76" customHeight="1" x14ac:dyDescent="0.3">
      <c r="A38" s="92" t="s">
        <v>51</v>
      </c>
      <c r="B38" s="92"/>
      <c r="C38" s="92"/>
      <c r="D38" s="92"/>
      <c r="E38" s="92"/>
      <c r="F38" s="92"/>
      <c r="G38" s="92"/>
      <c r="H38" s="92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x14ac:dyDescent="0.25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5">
      <c r="A41" t="s">
        <v>1</v>
      </c>
      <c r="B41" s="13">
        <v>41236815.620000005</v>
      </c>
      <c r="C41" s="13"/>
      <c r="D41" s="13">
        <v>206071163.07999992</v>
      </c>
      <c r="E41" s="13"/>
      <c r="F41" s="13">
        <v>6811688.0899999999</v>
      </c>
      <c r="G41" s="13"/>
      <c r="H41" s="13">
        <v>224332214.72999993</v>
      </c>
    </row>
    <row r="42" spans="1:8" x14ac:dyDescent="0.25">
      <c r="A42" t="s">
        <v>2</v>
      </c>
      <c r="B42" s="13">
        <v>37446093.419999994</v>
      </c>
      <c r="C42" s="13"/>
      <c r="D42" s="13">
        <v>186914595.46000004</v>
      </c>
      <c r="E42" s="13"/>
      <c r="F42" s="13">
        <v>6236517.3799999999</v>
      </c>
      <c r="G42" s="13"/>
      <c r="H42" s="13">
        <v>203533101.03000003</v>
      </c>
    </row>
    <row r="43" spans="1:8" x14ac:dyDescent="0.25">
      <c r="A43" t="s">
        <v>0</v>
      </c>
      <c r="B43" s="13">
        <v>20907.75</v>
      </c>
      <c r="C43" s="13"/>
      <c r="D43" s="13">
        <v>61919</v>
      </c>
      <c r="E43" s="13"/>
      <c r="F43" s="13">
        <v>2153</v>
      </c>
      <c r="G43" s="13"/>
      <c r="H43" s="13">
        <v>84288.91</v>
      </c>
    </row>
    <row r="44" spans="1:8" x14ac:dyDescent="0.25">
      <c r="A44" t="s">
        <v>31</v>
      </c>
      <c r="B44" s="13">
        <v>3769814.45</v>
      </c>
      <c r="C44" s="13"/>
      <c r="D44" s="13">
        <v>19094648.620000008</v>
      </c>
      <c r="E44" s="13"/>
      <c r="F44" s="13">
        <v>573017.71</v>
      </c>
      <c r="G44" s="13"/>
      <c r="H44" s="13">
        <v>20714824.79000001</v>
      </c>
    </row>
    <row r="45" spans="1:8" x14ac:dyDescent="0.25">
      <c r="A45" t="s">
        <v>25</v>
      </c>
      <c r="B45" s="13">
        <v>2073397.9475000002</v>
      </c>
      <c r="C45" s="13"/>
      <c r="D45" s="13">
        <v>10502056.741000006</v>
      </c>
      <c r="E45" s="13"/>
      <c r="F45" s="13">
        <v>315159.74050000001</v>
      </c>
      <c r="G45" s="13"/>
      <c r="H45" s="13">
        <v>11393153.634500006</v>
      </c>
    </row>
    <row r="46" spans="1:8" x14ac:dyDescent="0.25">
      <c r="A46" t="s">
        <v>32</v>
      </c>
      <c r="B46" s="13">
        <v>1696416.5025000002</v>
      </c>
      <c r="C46" s="13"/>
      <c r="D46" s="13">
        <v>8592591.8790000044</v>
      </c>
      <c r="E46" s="13"/>
      <c r="F46" s="13">
        <v>257857.96949999998</v>
      </c>
      <c r="G46" s="13"/>
      <c r="H46" s="13">
        <v>9321671.1555000041</v>
      </c>
    </row>
    <row r="47" spans="1:8" x14ac:dyDescent="0.25">
      <c r="A47" t="s">
        <v>5</v>
      </c>
      <c r="B47" s="26">
        <v>2000</v>
      </c>
      <c r="C47" s="13"/>
      <c r="D47" s="13"/>
      <c r="E47" s="13"/>
      <c r="F47" s="13"/>
      <c r="G47" s="13"/>
      <c r="H47" s="13"/>
    </row>
    <row r="48" spans="1:8" x14ac:dyDescent="0.25">
      <c r="B48" s="13"/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5">
      <c r="A51" t="s">
        <v>1</v>
      </c>
      <c r="B51" s="13">
        <v>195340352.66999999</v>
      </c>
      <c r="C51" s="13"/>
      <c r="D51" s="13">
        <v>878538826.33000004</v>
      </c>
      <c r="E51" s="13"/>
      <c r="F51" s="13">
        <v>35857527.719999999</v>
      </c>
      <c r="G51" s="13"/>
      <c r="H51" s="13">
        <v>1968302013.6699998</v>
      </c>
    </row>
    <row r="52" spans="1:8" x14ac:dyDescent="0.25">
      <c r="A52" t="s">
        <v>2</v>
      </c>
      <c r="B52" s="13">
        <v>177329474.11000001</v>
      </c>
      <c r="C52" s="13"/>
      <c r="D52" s="13">
        <v>796423071.06999969</v>
      </c>
      <c r="E52" s="13"/>
      <c r="F52" s="13">
        <v>32638438.390000001</v>
      </c>
      <c r="G52" s="13"/>
      <c r="H52" s="13">
        <v>1785396351.4199998</v>
      </c>
    </row>
    <row r="53" spans="1:8" x14ac:dyDescent="0.25">
      <c r="A53" t="s">
        <v>0</v>
      </c>
      <c r="B53" s="13">
        <v>176541</v>
      </c>
      <c r="C53" s="13"/>
      <c r="D53" s="13">
        <v>630525.64</v>
      </c>
      <c r="E53" s="13"/>
      <c r="F53" s="13">
        <v>44937.61</v>
      </c>
      <c r="G53" s="13"/>
      <c r="H53" s="13">
        <v>1114195.9099999999</v>
      </c>
    </row>
    <row r="54" spans="1:8" x14ac:dyDescent="0.25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5">
      <c r="A55" t="s">
        <v>31</v>
      </c>
      <c r="B55" s="13">
        <v>17834337.559999999</v>
      </c>
      <c r="C55" s="13"/>
      <c r="D55" s="13">
        <v>81485229.61999999</v>
      </c>
      <c r="E55" s="13"/>
      <c r="F55" s="13">
        <v>3174151.72</v>
      </c>
      <c r="G55" s="13"/>
      <c r="H55" s="13">
        <v>181990618.36999997</v>
      </c>
    </row>
    <row r="56" spans="1:8" x14ac:dyDescent="0.25">
      <c r="A56" t="s">
        <v>25</v>
      </c>
      <c r="B56" s="13">
        <v>9808885.6579999998</v>
      </c>
      <c r="C56" s="13"/>
      <c r="D56" s="13">
        <v>44816876.291000001</v>
      </c>
      <c r="E56" s="13"/>
      <c r="F56" s="13">
        <v>1745783.4460000002</v>
      </c>
      <c r="G56" s="13"/>
      <c r="H56" s="13">
        <v>100094840.10349999</v>
      </c>
    </row>
    <row r="57" spans="1:8" x14ac:dyDescent="0.25">
      <c r="A57" t="s">
        <v>32</v>
      </c>
      <c r="B57" s="13">
        <v>8025451.9019999998</v>
      </c>
      <c r="C57" s="13"/>
      <c r="D57" s="13">
        <v>36668353.328999996</v>
      </c>
      <c r="E57" s="13"/>
      <c r="F57" s="13">
        <v>1428368.2740000002</v>
      </c>
      <c r="G57" s="13"/>
      <c r="H57" s="13">
        <v>81895778.266499996</v>
      </c>
    </row>
    <row r="58" spans="1:8" x14ac:dyDescent="0.25">
      <c r="A58" t="s">
        <v>5</v>
      </c>
      <c r="B58" s="24">
        <v>7929</v>
      </c>
    </row>
    <row r="59" spans="1:8" x14ac:dyDescent="0.25">
      <c r="B59" s="26"/>
    </row>
    <row r="61" spans="1:8" ht="76.5" customHeight="1" x14ac:dyDescent="0.3">
      <c r="A61" s="92" t="s">
        <v>51</v>
      </c>
      <c r="B61" s="92"/>
      <c r="C61" s="92"/>
      <c r="D61" s="92"/>
      <c r="E61" s="92"/>
      <c r="F61" s="92"/>
      <c r="G61" s="92"/>
      <c r="H61" s="92"/>
    </row>
    <row r="62" spans="1:8" ht="13" x14ac:dyDescent="0.3">
      <c r="A62" s="27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</sheetData>
  <mergeCells count="4">
    <mergeCell ref="A1:H1"/>
    <mergeCell ref="A2:H2"/>
    <mergeCell ref="A38:H38"/>
    <mergeCell ref="A61:H61"/>
  </mergeCells>
  <phoneticPr fontId="8" type="noConversion"/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65"/>
  <sheetViews>
    <sheetView workbookViewId="0">
      <selection activeCell="A38" sqref="A38:F38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62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36444812.590000004</v>
      </c>
      <c r="C8" s="13"/>
      <c r="D8" s="13">
        <v>43276765.560000002</v>
      </c>
      <c r="E8" s="13"/>
      <c r="F8" s="13">
        <v>460243357.53000003</v>
      </c>
    </row>
    <row r="9" spans="1:6" x14ac:dyDescent="0.25">
      <c r="A9" t="s">
        <v>2</v>
      </c>
      <c r="B9" s="13">
        <v>32994326.949999999</v>
      </c>
      <c r="C9" s="13"/>
      <c r="D9" s="13">
        <v>39213497.370000005</v>
      </c>
      <c r="E9" s="13"/>
      <c r="F9" s="13">
        <v>415891835.84000003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3450485.64</v>
      </c>
      <c r="C12" s="13"/>
      <c r="D12" s="13">
        <v>4063268.19</v>
      </c>
      <c r="E12" s="13"/>
      <c r="F12" s="13">
        <v>44544263.719999999</v>
      </c>
    </row>
    <row r="13" spans="1:6" x14ac:dyDescent="0.25">
      <c r="A13" t="s">
        <v>25</v>
      </c>
      <c r="B13" s="13">
        <v>1897767.1020000002</v>
      </c>
      <c r="C13" s="13"/>
      <c r="D13" s="13">
        <v>2234797.5045000003</v>
      </c>
      <c r="E13" s="13"/>
      <c r="F13" s="13">
        <v>24499345.046</v>
      </c>
    </row>
    <row r="14" spans="1:6" x14ac:dyDescent="0.25">
      <c r="A14" t="s">
        <v>32</v>
      </c>
      <c r="B14" s="13">
        <v>1552718.5380000002</v>
      </c>
      <c r="C14" s="13"/>
      <c r="D14" s="13">
        <v>1828470.6854999999</v>
      </c>
      <c r="E14" s="13"/>
      <c r="F14" s="13">
        <v>20044918.673999999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56223691.059999995</v>
      </c>
      <c r="C19" s="13"/>
      <c r="D19" s="13">
        <v>67813379.939999998</v>
      </c>
      <c r="E19" s="13"/>
      <c r="F19" s="13">
        <v>809374289.88999987</v>
      </c>
    </row>
    <row r="20" spans="1:6" x14ac:dyDescent="0.25">
      <c r="A20" t="s">
        <v>2</v>
      </c>
      <c r="B20" s="13">
        <v>51062992.68</v>
      </c>
      <c r="C20" s="13"/>
      <c r="D20" s="13">
        <v>61545438.310000002</v>
      </c>
      <c r="E20" s="13"/>
      <c r="F20" s="13">
        <v>737270099.21000004</v>
      </c>
    </row>
    <row r="21" spans="1:6" x14ac:dyDescent="0.25">
      <c r="A21" t="s">
        <v>0</v>
      </c>
      <c r="B21" s="13">
        <v>71777.2</v>
      </c>
      <c r="C21" s="13"/>
      <c r="D21" s="13">
        <v>96835.56</v>
      </c>
      <c r="E21" s="13"/>
      <c r="F21" s="13">
        <v>733768.7</v>
      </c>
    </row>
    <row r="22" spans="1:6" x14ac:dyDescent="0.25">
      <c r="A22" t="s">
        <v>31</v>
      </c>
      <c r="B22" s="13">
        <v>5088921.18</v>
      </c>
      <c r="C22" s="13"/>
      <c r="D22" s="13">
        <v>6171106.0699999994</v>
      </c>
      <c r="E22" s="13"/>
      <c r="F22" s="13">
        <v>71370421.979999989</v>
      </c>
    </row>
    <row r="23" spans="1:6" x14ac:dyDescent="0.25">
      <c r="A23" t="s">
        <v>25</v>
      </c>
      <c r="B23" s="13">
        <v>2798906.6490000002</v>
      </c>
      <c r="C23" s="13"/>
      <c r="D23" s="13">
        <v>3394108.3385000001</v>
      </c>
      <c r="E23" s="13"/>
      <c r="F23" s="13">
        <v>39253732.088999994</v>
      </c>
    </row>
    <row r="24" spans="1:6" x14ac:dyDescent="0.25">
      <c r="A24" t="s">
        <v>32</v>
      </c>
      <c r="B24" s="13">
        <v>2290014.531</v>
      </c>
      <c r="C24" s="13"/>
      <c r="D24" s="13">
        <v>2776997.7314999998</v>
      </c>
      <c r="E24" s="13"/>
      <c r="F24" s="13">
        <v>32116689.890999995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60650382.700000003</v>
      </c>
      <c r="C29" s="13"/>
      <c r="D29" s="13">
        <v>71274580.480000004</v>
      </c>
      <c r="E29" s="13"/>
      <c r="F29" s="13">
        <v>627671037.87</v>
      </c>
    </row>
    <row r="30" spans="1:6" x14ac:dyDescent="0.25">
      <c r="A30" t="s">
        <v>2</v>
      </c>
      <c r="B30" s="13">
        <v>54659320.980000004</v>
      </c>
      <c r="C30" s="13"/>
      <c r="D30" s="13">
        <v>64359625.940000005</v>
      </c>
      <c r="E30" s="13"/>
      <c r="F30" s="13">
        <v>567417955.95000005</v>
      </c>
    </row>
    <row r="31" spans="1:6" x14ac:dyDescent="0.25">
      <c r="A31" t="s">
        <v>0</v>
      </c>
      <c r="B31" s="13">
        <v>257497.8</v>
      </c>
      <c r="C31" s="13"/>
      <c r="D31" s="13">
        <v>275224.05</v>
      </c>
      <c r="E31" s="13"/>
      <c r="F31" s="13">
        <v>619003.30000000005</v>
      </c>
    </row>
    <row r="32" spans="1:6" x14ac:dyDescent="0.25">
      <c r="A32" t="s">
        <v>31</v>
      </c>
      <c r="B32" s="13">
        <v>5733563.9199999981</v>
      </c>
      <c r="C32" s="13"/>
      <c r="D32" s="13">
        <v>6639730.4899999965</v>
      </c>
      <c r="E32" s="13"/>
      <c r="F32" s="13">
        <v>59634078.61999999</v>
      </c>
    </row>
    <row r="33" spans="1:6" x14ac:dyDescent="0.25">
      <c r="A33" t="s">
        <v>25</v>
      </c>
      <c r="B33" s="13">
        <v>3153460.155999999</v>
      </c>
      <c r="C33" s="13"/>
      <c r="D33" s="13">
        <v>3651851.7694999985</v>
      </c>
      <c r="E33" s="13"/>
      <c r="F33" s="13">
        <v>32798743.240999997</v>
      </c>
    </row>
    <row r="34" spans="1:6" x14ac:dyDescent="0.25">
      <c r="A34" t="s">
        <v>32</v>
      </c>
      <c r="B34" s="13">
        <v>2580103.763999999</v>
      </c>
      <c r="C34" s="13"/>
      <c r="D34" s="13">
        <v>2987878.7204999984</v>
      </c>
      <c r="E34" s="13"/>
      <c r="F34" s="13">
        <v>26835335.378999997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2" t="s">
        <v>51</v>
      </c>
      <c r="B38" s="92"/>
      <c r="C38" s="92"/>
      <c r="D38" s="92"/>
      <c r="E38" s="92"/>
      <c r="F38" s="92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29826374.370000001</v>
      </c>
      <c r="C41" s="13"/>
      <c r="D41" s="13">
        <v>36638062.460000008</v>
      </c>
      <c r="E41" s="13"/>
      <c r="F41" s="13">
        <v>254158589.09999993</v>
      </c>
    </row>
    <row r="42" spans="1:6" x14ac:dyDescent="0.25">
      <c r="A42" t="s">
        <v>2</v>
      </c>
      <c r="B42" s="13">
        <v>26975066.399999999</v>
      </c>
      <c r="C42" s="13"/>
      <c r="D42" s="13">
        <v>33211583.779999997</v>
      </c>
      <c r="E42" s="13"/>
      <c r="F42" s="13">
        <v>230508167.43000004</v>
      </c>
    </row>
    <row r="43" spans="1:6" x14ac:dyDescent="0.25">
      <c r="A43" t="s">
        <v>0</v>
      </c>
      <c r="B43" s="13">
        <v>12055</v>
      </c>
      <c r="C43" s="13"/>
      <c r="D43" s="13">
        <v>14208</v>
      </c>
      <c r="E43" s="13"/>
      <c r="F43" s="13">
        <v>96343.91</v>
      </c>
    </row>
    <row r="44" spans="1:6" x14ac:dyDescent="0.25">
      <c r="A44" t="s">
        <v>31</v>
      </c>
      <c r="B44" s="13">
        <v>2839252.97</v>
      </c>
      <c r="C44" s="13"/>
      <c r="D44" s="13">
        <v>3412270.68</v>
      </c>
      <c r="E44" s="13"/>
      <c r="F44" s="13">
        <v>23554077.760000009</v>
      </c>
    </row>
    <row r="45" spans="1:6" x14ac:dyDescent="0.25">
      <c r="A45" t="s">
        <v>25</v>
      </c>
      <c r="B45" s="13">
        <v>1561589.1335000002</v>
      </c>
      <c r="C45" s="13"/>
      <c r="D45" s="13">
        <v>1876748.8740000003</v>
      </c>
      <c r="E45" s="13"/>
      <c r="F45" s="13">
        <v>12954742.768000007</v>
      </c>
    </row>
    <row r="46" spans="1:6" x14ac:dyDescent="0.25">
      <c r="A46" t="s">
        <v>32</v>
      </c>
      <c r="B46" s="13">
        <v>1277663.8365000002</v>
      </c>
      <c r="C46" s="13"/>
      <c r="D46" s="13">
        <v>1535521.8060000001</v>
      </c>
      <c r="E46" s="13"/>
      <c r="F46" s="13">
        <v>10599334.992000004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183145260.72</v>
      </c>
      <c r="C51" s="13"/>
      <c r="D51" s="13">
        <v>219002788.44</v>
      </c>
      <c r="E51" s="13"/>
      <c r="F51" s="13">
        <v>2151447274.3899999</v>
      </c>
    </row>
    <row r="52" spans="1:6" x14ac:dyDescent="0.25">
      <c r="A52" t="s">
        <v>2</v>
      </c>
      <c r="B52" s="13">
        <v>165691707.00999999</v>
      </c>
      <c r="C52" s="13"/>
      <c r="D52" s="13">
        <v>198330145.39999998</v>
      </c>
      <c r="E52" s="13"/>
      <c r="F52" s="13">
        <v>1951088058.4299998</v>
      </c>
    </row>
    <row r="53" spans="1:6" x14ac:dyDescent="0.25">
      <c r="A53" t="s">
        <v>0</v>
      </c>
      <c r="B53" s="13">
        <v>341330</v>
      </c>
      <c r="C53" s="13"/>
      <c r="D53" s="13">
        <v>386267.61</v>
      </c>
      <c r="E53" s="13"/>
      <c r="F53" s="13">
        <v>1455525.91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17112223.709999997</v>
      </c>
      <c r="C55" s="13"/>
      <c r="D55" s="13">
        <v>20286375.43</v>
      </c>
      <c r="E55" s="13"/>
      <c r="F55" s="13">
        <v>199102842.07999998</v>
      </c>
    </row>
    <row r="56" spans="1:6" x14ac:dyDescent="0.25">
      <c r="A56" t="s">
        <v>25</v>
      </c>
      <c r="B56" s="13">
        <v>9411723.0405000001</v>
      </c>
      <c r="C56" s="13"/>
      <c r="D56" s="13">
        <v>11157506.486500001</v>
      </c>
      <c r="E56" s="13"/>
      <c r="F56" s="13">
        <v>109506563.14399999</v>
      </c>
    </row>
    <row r="57" spans="1:6" x14ac:dyDescent="0.25">
      <c r="A57" t="s">
        <v>32</v>
      </c>
      <c r="B57" s="13">
        <v>7700500.6694999989</v>
      </c>
      <c r="C57" s="13"/>
      <c r="D57" s="13">
        <v>9128868.943500001</v>
      </c>
      <c r="E57" s="13"/>
      <c r="F57" s="13">
        <v>89596278.93599999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92" t="s">
        <v>51</v>
      </c>
      <c r="B61" s="92"/>
      <c r="C61" s="92"/>
      <c r="D61" s="92"/>
      <c r="E61" s="92"/>
      <c r="F61" s="92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65"/>
  <sheetViews>
    <sheetView workbookViewId="0">
      <selection sqref="A1:F1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64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40352757.960000008</v>
      </c>
      <c r="C8" s="13"/>
      <c r="D8" s="13">
        <v>83629523.520000011</v>
      </c>
      <c r="E8" s="13"/>
      <c r="F8" s="13">
        <v>500596115.49000001</v>
      </c>
    </row>
    <row r="9" spans="1:6" x14ac:dyDescent="0.25">
      <c r="A9" t="s">
        <v>2</v>
      </c>
      <c r="B9" s="13">
        <v>36466533.839999996</v>
      </c>
      <c r="C9" s="13"/>
      <c r="D9" s="13">
        <v>75680031.210000008</v>
      </c>
      <c r="E9" s="13"/>
      <c r="F9" s="13">
        <v>452358369.68000001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3886224.1200000122</v>
      </c>
      <c r="C12" s="13"/>
      <c r="D12" s="13">
        <v>7949492.3100000117</v>
      </c>
      <c r="E12" s="13"/>
      <c r="F12" s="13">
        <v>48430487.840000011</v>
      </c>
    </row>
    <row r="13" spans="1:6" x14ac:dyDescent="0.25">
      <c r="A13" t="s">
        <v>25</v>
      </c>
      <c r="B13" s="13">
        <v>2137423.2660000068</v>
      </c>
      <c r="C13" s="13"/>
      <c r="D13" s="13">
        <v>4372220.7705000071</v>
      </c>
      <c r="E13" s="13"/>
      <c r="F13" s="13">
        <v>26636768.312000006</v>
      </c>
    </row>
    <row r="14" spans="1:6" x14ac:dyDescent="0.25">
      <c r="A14" t="s">
        <v>32</v>
      </c>
      <c r="B14" s="13">
        <v>1748800.8540000056</v>
      </c>
      <c r="C14" s="13"/>
      <c r="D14" s="13">
        <v>3577271.5395000055</v>
      </c>
      <c r="E14" s="13"/>
      <c r="F14" s="13">
        <v>21793719.528000005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61156826.650000006</v>
      </c>
      <c r="C19" s="13"/>
      <c r="D19" s="13">
        <v>128970206.59</v>
      </c>
      <c r="E19" s="13"/>
      <c r="F19" s="13">
        <v>870531116.53999984</v>
      </c>
    </row>
    <row r="20" spans="1:6" x14ac:dyDescent="0.25">
      <c r="A20" t="s">
        <v>2</v>
      </c>
      <c r="B20" s="13">
        <v>55687189.130000003</v>
      </c>
      <c r="C20" s="13"/>
      <c r="D20" s="13">
        <v>117232627.44</v>
      </c>
      <c r="E20" s="13"/>
      <c r="F20" s="13">
        <v>792957288.34000003</v>
      </c>
    </row>
    <row r="21" spans="1:6" x14ac:dyDescent="0.25">
      <c r="A21" t="s">
        <v>0</v>
      </c>
      <c r="B21" s="13">
        <v>71889.8</v>
      </c>
      <c r="C21" s="13"/>
      <c r="D21" s="13">
        <v>168725.36</v>
      </c>
      <c r="E21" s="13"/>
      <c r="F21" s="13">
        <v>805658.5</v>
      </c>
    </row>
    <row r="22" spans="1:6" x14ac:dyDescent="0.25">
      <c r="A22" t="s">
        <v>31</v>
      </c>
      <c r="B22" s="13">
        <v>5397747.7200000035</v>
      </c>
      <c r="C22" s="13"/>
      <c r="D22" s="13">
        <v>11568853.790000003</v>
      </c>
      <c r="E22" s="13"/>
      <c r="F22" s="13">
        <v>76768169.699999988</v>
      </c>
    </row>
    <row r="23" spans="1:6" x14ac:dyDescent="0.25">
      <c r="A23" t="s">
        <v>25</v>
      </c>
      <c r="B23" s="13">
        <v>2968761.2460000021</v>
      </c>
      <c r="C23" s="13"/>
      <c r="D23" s="13">
        <v>6362869.5845000017</v>
      </c>
      <c r="E23" s="13"/>
      <c r="F23" s="13">
        <v>42222493.334999993</v>
      </c>
    </row>
    <row r="24" spans="1:6" x14ac:dyDescent="0.25">
      <c r="A24" t="s">
        <v>32</v>
      </c>
      <c r="B24" s="13">
        <v>2428986.4740000018</v>
      </c>
      <c r="C24" s="13"/>
      <c r="D24" s="13">
        <v>5205984.2055000011</v>
      </c>
      <c r="E24" s="13"/>
      <c r="F24" s="13">
        <v>34545676.364999995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65919878.360000007</v>
      </c>
      <c r="C29" s="13"/>
      <c r="D29" s="13">
        <v>137194458.84</v>
      </c>
      <c r="E29" s="13"/>
      <c r="F29" s="13">
        <v>693590916.23000002</v>
      </c>
    </row>
    <row r="30" spans="1:6" x14ac:dyDescent="0.25">
      <c r="A30" t="s">
        <v>2</v>
      </c>
      <c r="B30" s="13">
        <v>59533254.449999996</v>
      </c>
      <c r="C30" s="13"/>
      <c r="D30" s="13">
        <v>123892880.39</v>
      </c>
      <c r="E30" s="13"/>
      <c r="F30" s="13">
        <v>626951210.4000001</v>
      </c>
    </row>
    <row r="31" spans="1:6" x14ac:dyDescent="0.25">
      <c r="A31" t="s">
        <v>0</v>
      </c>
      <c r="B31" s="13">
        <v>409668.7</v>
      </c>
      <c r="C31" s="13"/>
      <c r="D31" s="13">
        <v>684892.75</v>
      </c>
      <c r="E31" s="13"/>
      <c r="F31" s="13">
        <v>1028672</v>
      </c>
    </row>
    <row r="32" spans="1:6" x14ac:dyDescent="0.25">
      <c r="A32" t="s">
        <v>31</v>
      </c>
      <c r="B32" s="13">
        <v>5976955.2100000111</v>
      </c>
      <c r="C32" s="13"/>
      <c r="D32" s="13">
        <v>12616685.700000007</v>
      </c>
      <c r="E32" s="13"/>
      <c r="F32" s="13">
        <v>65611033.829999998</v>
      </c>
    </row>
    <row r="33" spans="1:6" x14ac:dyDescent="0.25">
      <c r="A33" t="s">
        <v>25</v>
      </c>
      <c r="B33" s="13">
        <v>3287325.3655000064</v>
      </c>
      <c r="C33" s="13"/>
      <c r="D33" s="13">
        <v>6939177.1350000054</v>
      </c>
      <c r="E33" s="13"/>
      <c r="F33" s="13">
        <v>36086068.6065</v>
      </c>
    </row>
    <row r="34" spans="1:6" x14ac:dyDescent="0.25">
      <c r="A34" t="s">
        <v>32</v>
      </c>
      <c r="B34" s="13">
        <v>2689629.8445000052</v>
      </c>
      <c r="C34" s="13"/>
      <c r="D34" s="13">
        <v>5677508.5650000032</v>
      </c>
      <c r="E34" s="13"/>
      <c r="F34" s="13">
        <v>29524965.223500002</v>
      </c>
    </row>
    <row r="35" spans="1:6" x14ac:dyDescent="0.25">
      <c r="A35" t="s">
        <v>5</v>
      </c>
      <c r="B35" s="29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5.75" customHeight="1" x14ac:dyDescent="0.3">
      <c r="A38" s="92" t="s">
        <v>51</v>
      </c>
      <c r="B38" s="92"/>
      <c r="C38" s="92"/>
      <c r="D38" s="92"/>
      <c r="E38" s="92"/>
      <c r="F38" s="92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40332437.170000002</v>
      </c>
      <c r="C41" s="13"/>
      <c r="D41" s="13">
        <v>76970499.63000001</v>
      </c>
      <c r="E41" s="13"/>
      <c r="F41" s="13">
        <v>294491026.26999992</v>
      </c>
    </row>
    <row r="42" spans="1:6" x14ac:dyDescent="0.25">
      <c r="A42" t="s">
        <v>2</v>
      </c>
      <c r="B42" s="13">
        <v>36634771.269999996</v>
      </c>
      <c r="C42" s="13"/>
      <c r="D42" s="13">
        <v>69846355.049999997</v>
      </c>
      <c r="E42" s="13"/>
      <c r="F42" s="13">
        <v>267142938.70000005</v>
      </c>
    </row>
    <row r="43" spans="1:6" x14ac:dyDescent="0.25">
      <c r="A43" t="s">
        <v>0</v>
      </c>
      <c r="B43" s="13">
        <v>19547</v>
      </c>
      <c r="C43" s="13"/>
      <c r="D43" s="13">
        <v>33755</v>
      </c>
      <c r="E43" s="13"/>
      <c r="F43" s="13">
        <v>115890.91</v>
      </c>
    </row>
    <row r="44" spans="1:6" x14ac:dyDescent="0.25">
      <c r="A44" t="s">
        <v>31</v>
      </c>
      <c r="B44" s="13">
        <v>3678118.900000006</v>
      </c>
      <c r="C44" s="13"/>
      <c r="D44" s="13">
        <v>7090389.5800000057</v>
      </c>
      <c r="E44" s="13"/>
      <c r="F44" s="13">
        <v>27232196.660000015</v>
      </c>
    </row>
    <row r="45" spans="1:6" x14ac:dyDescent="0.25">
      <c r="A45" t="s">
        <v>25</v>
      </c>
      <c r="B45" s="13">
        <v>2022965.3950000035</v>
      </c>
      <c r="C45" s="13"/>
      <c r="D45" s="13">
        <v>3899714.269000004</v>
      </c>
      <c r="E45" s="13"/>
      <c r="F45" s="13">
        <v>14977708.16300001</v>
      </c>
    </row>
    <row r="46" spans="1:6" x14ac:dyDescent="0.25">
      <c r="A46" t="s">
        <v>32</v>
      </c>
      <c r="B46" s="13">
        <v>1655153.5050000027</v>
      </c>
      <c r="C46" s="13"/>
      <c r="D46" s="13">
        <v>3190675.3110000025</v>
      </c>
      <c r="E46" s="13"/>
      <c r="F46" s="13">
        <v>12254488.497000007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207761900.14000005</v>
      </c>
      <c r="C51" s="13"/>
      <c r="D51" s="13">
        <v>426764688.58000004</v>
      </c>
      <c r="E51" s="13"/>
      <c r="F51" s="13">
        <v>2359209174.5299997</v>
      </c>
    </row>
    <row r="52" spans="1:6" x14ac:dyDescent="0.25">
      <c r="A52" t="s">
        <v>2</v>
      </c>
      <c r="B52" s="13">
        <v>188321748.69</v>
      </c>
      <c r="C52" s="13"/>
      <c r="D52" s="13">
        <v>386651894.09000003</v>
      </c>
      <c r="E52" s="13"/>
      <c r="F52" s="13">
        <v>2139409807.1200001</v>
      </c>
    </row>
    <row r="53" spans="1:6" x14ac:dyDescent="0.25">
      <c r="A53" t="s">
        <v>0</v>
      </c>
      <c r="B53" s="13">
        <v>501105.5</v>
      </c>
      <c r="C53" s="13"/>
      <c r="D53" s="13">
        <v>887373.11</v>
      </c>
      <c r="E53" s="13"/>
      <c r="F53" s="13">
        <v>1956631.41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18939045.950000048</v>
      </c>
      <c r="C55" s="13"/>
      <c r="D55" s="13">
        <v>39225421.38000001</v>
      </c>
      <c r="E55" s="13"/>
      <c r="F55" s="13">
        <v>218041888.02999961</v>
      </c>
    </row>
    <row r="56" spans="1:6" x14ac:dyDescent="0.25">
      <c r="A56" t="s">
        <v>25</v>
      </c>
      <c r="B56" s="13">
        <v>10416475.272500027</v>
      </c>
      <c r="C56" s="13"/>
      <c r="D56" s="13">
        <v>21573981.759000007</v>
      </c>
      <c r="E56" s="13"/>
      <c r="F56" s="13">
        <v>119923038.41649979</v>
      </c>
    </row>
    <row r="57" spans="1:6" x14ac:dyDescent="0.25">
      <c r="A57" t="s">
        <v>32</v>
      </c>
      <c r="B57" s="13">
        <v>8522570.6775000226</v>
      </c>
      <c r="C57" s="13"/>
      <c r="D57" s="13">
        <v>17651439.621000007</v>
      </c>
      <c r="E57" s="13"/>
      <c r="F57" s="13">
        <v>98118849.613499835</v>
      </c>
    </row>
    <row r="58" spans="1:6" x14ac:dyDescent="0.25">
      <c r="A58" t="s">
        <v>5</v>
      </c>
      <c r="B58" s="29">
        <v>7929</v>
      </c>
    </row>
    <row r="61" spans="1:6" ht="76.5" customHeight="1" x14ac:dyDescent="0.3">
      <c r="A61" s="92" t="s">
        <v>51</v>
      </c>
      <c r="B61" s="92"/>
      <c r="C61" s="92"/>
      <c r="D61" s="92"/>
      <c r="E61" s="92"/>
      <c r="F61" s="92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5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5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5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5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5">
      <c r="A35" t="s">
        <v>5</v>
      </c>
      <c r="B35" s="29">
        <v>2744</v>
      </c>
      <c r="C35" s="13"/>
      <c r="D35" s="29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5.75" customHeight="1" x14ac:dyDescent="0.3">
      <c r="A38" s="92" t="s">
        <v>51</v>
      </c>
      <c r="B38" s="92"/>
      <c r="C38" s="92"/>
      <c r="D38" s="92"/>
      <c r="E38" s="92"/>
      <c r="F38" s="92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5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5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5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5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5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5">
      <c r="A47" t="s">
        <v>5</v>
      </c>
      <c r="B47" s="26">
        <v>2000</v>
      </c>
      <c r="C47" s="13"/>
      <c r="D47" s="26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5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5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5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5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5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5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5">
      <c r="A58" t="s">
        <v>5</v>
      </c>
      <c r="B58" s="17">
        <f>SUM(B47,B35,B25,B15)</f>
        <v>7929</v>
      </c>
    </row>
    <row r="61" spans="1:6" ht="76.5" customHeight="1" x14ac:dyDescent="0.3">
      <c r="A61" s="92" t="s">
        <v>51</v>
      </c>
      <c r="B61" s="92"/>
      <c r="C61" s="92"/>
      <c r="D61" s="92"/>
      <c r="E61" s="92"/>
      <c r="F61" s="92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65"/>
  <sheetViews>
    <sheetView workbookViewId="0">
      <selection activeCell="A17" sqref="A17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5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5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5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5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5">
      <c r="A35" t="s">
        <v>5</v>
      </c>
      <c r="B35" s="29">
        <v>2744</v>
      </c>
      <c r="C35" s="13"/>
      <c r="D35" s="29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5.75" customHeight="1" x14ac:dyDescent="0.3">
      <c r="A38" s="92" t="s">
        <v>51</v>
      </c>
      <c r="B38" s="92"/>
      <c r="C38" s="92"/>
      <c r="D38" s="92"/>
      <c r="E38" s="92"/>
      <c r="F38" s="92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5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5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5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5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5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5">
      <c r="A47" t="s">
        <v>5</v>
      </c>
      <c r="B47" s="26">
        <v>2000</v>
      </c>
      <c r="C47" s="13"/>
      <c r="D47" s="26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5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5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5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5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5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5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5">
      <c r="A58" t="s">
        <v>5</v>
      </c>
      <c r="B58" s="17">
        <f>SUM(B47,B35,B25,B15)</f>
        <v>7929</v>
      </c>
    </row>
    <row r="61" spans="1:6" ht="76.5" customHeight="1" x14ac:dyDescent="0.3">
      <c r="A61" s="92" t="s">
        <v>51</v>
      </c>
      <c r="B61" s="92"/>
      <c r="C61" s="92"/>
      <c r="D61" s="92"/>
      <c r="E61" s="92"/>
      <c r="F61" s="92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8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94"/>
      <c r="B1" s="94"/>
      <c r="C1" s="94"/>
      <c r="D1" s="94"/>
      <c r="E1" s="94"/>
      <c r="F1" s="94"/>
      <c r="G1" s="94"/>
      <c r="H1" s="94"/>
    </row>
    <row r="2" spans="1:8" ht="17.5" x14ac:dyDescent="0.35">
      <c r="A2" s="88" t="s">
        <v>22</v>
      </c>
      <c r="B2" s="89"/>
      <c r="C2" s="89"/>
      <c r="D2" s="89"/>
      <c r="E2" s="89"/>
      <c r="F2" s="89"/>
      <c r="G2" s="89"/>
      <c r="H2" s="89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60</v>
      </c>
      <c r="E4" s="10"/>
      <c r="F4" s="16" t="s">
        <v>67</v>
      </c>
      <c r="G4" s="10"/>
      <c r="H4" s="16" t="s">
        <v>28</v>
      </c>
    </row>
    <row r="5" spans="1:8" x14ac:dyDescent="0.25">
      <c r="A5" s="9"/>
      <c r="B5" s="11" t="s">
        <v>66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36607528.049999997</v>
      </c>
      <c r="C8" s="13"/>
      <c r="D8" s="13">
        <v>158341788.71999997</v>
      </c>
      <c r="E8" s="13"/>
      <c r="F8" s="13">
        <v>32555540.390000001</v>
      </c>
      <c r="G8" s="13"/>
      <c r="H8" s="13">
        <v>607863921.08000004</v>
      </c>
    </row>
    <row r="9" spans="1:8" x14ac:dyDescent="0.25">
      <c r="A9" t="s">
        <v>2</v>
      </c>
      <c r="B9" s="13">
        <v>33167430.57</v>
      </c>
      <c r="C9" s="13"/>
      <c r="D9" s="13">
        <v>143303427.35999998</v>
      </c>
      <c r="E9" s="13"/>
      <c r="F9" s="13">
        <v>29486542.299999997</v>
      </c>
      <c r="G9" s="13"/>
      <c r="H9" s="13">
        <v>549468308.13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3440097.48</v>
      </c>
      <c r="C12" s="13"/>
      <c r="D12" s="13">
        <v>15038361.359999999</v>
      </c>
      <c r="E12" s="13"/>
      <c r="F12" s="13">
        <v>3068998.09</v>
      </c>
      <c r="G12" s="13"/>
      <c r="H12" s="13">
        <v>58588354.980000004</v>
      </c>
    </row>
    <row r="13" spans="1:8" x14ac:dyDescent="0.25">
      <c r="A13" t="s">
        <v>25</v>
      </c>
      <c r="B13" s="13">
        <v>1892053.6139999984</v>
      </c>
      <c r="C13" s="13"/>
      <c r="D13" s="13">
        <v>8271098.7480000006</v>
      </c>
      <c r="E13" s="13"/>
      <c r="F13" s="13">
        <v>1687948.9495000001</v>
      </c>
      <c r="G13" s="13"/>
      <c r="H13" s="13">
        <v>32223595.239000004</v>
      </c>
    </row>
    <row r="14" spans="1:8" x14ac:dyDescent="0.25">
      <c r="A14" t="s">
        <v>32</v>
      </c>
      <c r="B14" s="13">
        <v>1548043.8659999985</v>
      </c>
      <c r="C14" s="13"/>
      <c r="D14" s="13">
        <v>6767262.6119999997</v>
      </c>
      <c r="E14" s="13"/>
      <c r="F14" s="13">
        <v>1381049.1405</v>
      </c>
      <c r="G14" s="13"/>
      <c r="H14" s="13">
        <v>26364759.741000004</v>
      </c>
    </row>
    <row r="15" spans="1:8" x14ac:dyDescent="0.25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63815280.920000002</v>
      </c>
      <c r="C19" s="13"/>
      <c r="D19" s="13">
        <v>249022136.81999999</v>
      </c>
      <c r="E19" s="13"/>
      <c r="F19" s="13">
        <v>57612383.43</v>
      </c>
      <c r="G19" s="13"/>
      <c r="H19" s="13">
        <v>1048195430.1999999</v>
      </c>
    </row>
    <row r="20" spans="1:8" x14ac:dyDescent="0.25">
      <c r="A20" t="s">
        <v>2</v>
      </c>
      <c r="B20" s="13">
        <v>57854955.399999999</v>
      </c>
      <c r="C20" s="13"/>
      <c r="D20" s="13">
        <v>225931492.53</v>
      </c>
      <c r="E20" s="13"/>
      <c r="F20" s="13">
        <v>52238678.159999996</v>
      </c>
      <c r="G20" s="13"/>
      <c r="H20" s="13">
        <v>953894831.59000003</v>
      </c>
    </row>
    <row r="21" spans="1:8" x14ac:dyDescent="0.25">
      <c r="A21" t="s">
        <v>0</v>
      </c>
      <c r="B21" s="13">
        <v>394639.95</v>
      </c>
      <c r="C21" s="13"/>
      <c r="D21" s="13">
        <v>481527.61</v>
      </c>
      <c r="E21" s="13"/>
      <c r="F21" s="13">
        <v>379573.25</v>
      </c>
      <c r="G21" s="13"/>
      <c r="H21" s="13">
        <v>1498034</v>
      </c>
    </row>
    <row r="22" spans="1:8" x14ac:dyDescent="0.25">
      <c r="A22" t="s">
        <v>31</v>
      </c>
      <c r="B22" s="13">
        <v>5565685.5700000031</v>
      </c>
      <c r="C22" s="13"/>
      <c r="D22" s="13">
        <v>22609116.68</v>
      </c>
      <c r="E22" s="13"/>
      <c r="F22" s="13">
        <v>4994132.0199999996</v>
      </c>
      <c r="G22" s="13"/>
      <c r="H22" s="13">
        <v>92802564.609999999</v>
      </c>
    </row>
    <row r="23" spans="1:8" x14ac:dyDescent="0.25">
      <c r="A23" t="s">
        <v>25</v>
      </c>
      <c r="B23" s="13">
        <v>3061127.063500002</v>
      </c>
      <c r="C23" s="13"/>
      <c r="D23" s="13">
        <v>12435014.174000001</v>
      </c>
      <c r="E23" s="13"/>
      <c r="F23" s="13">
        <v>2746772.611</v>
      </c>
      <c r="G23" s="13"/>
      <c r="H23" s="13">
        <v>51041410.535500005</v>
      </c>
    </row>
    <row r="24" spans="1:8" x14ac:dyDescent="0.25">
      <c r="A24" t="s">
        <v>32</v>
      </c>
      <c r="B24" s="13">
        <v>2504558.5065000015</v>
      </c>
      <c r="C24" s="13"/>
      <c r="D24" s="13">
        <v>10174102.506000001</v>
      </c>
      <c r="E24" s="13"/>
      <c r="F24" s="13">
        <v>2247359.409</v>
      </c>
      <c r="G24" s="13"/>
      <c r="H24" s="13">
        <v>41761154.074500002</v>
      </c>
    </row>
    <row r="25" spans="1:8" x14ac:dyDescent="0.25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62765143.119999997</v>
      </c>
      <c r="C29" s="13"/>
      <c r="D29" s="13">
        <v>271361752.49000001</v>
      </c>
      <c r="E29" s="13"/>
      <c r="F29" s="13">
        <v>56260999</v>
      </c>
      <c r="G29" s="13"/>
      <c r="H29" s="13">
        <v>884019208.88</v>
      </c>
    </row>
    <row r="30" spans="1:8" x14ac:dyDescent="0.25">
      <c r="A30" t="s">
        <v>2</v>
      </c>
      <c r="B30" s="13">
        <v>56808921.780000001</v>
      </c>
      <c r="C30" s="13"/>
      <c r="D30" s="13">
        <v>245625386.59999999</v>
      </c>
      <c r="E30" s="13"/>
      <c r="F30" s="13">
        <v>50940082.309999995</v>
      </c>
      <c r="G30" s="13"/>
      <c r="H30" s="13">
        <v>799623798.91999996</v>
      </c>
    </row>
    <row r="31" spans="1:8" x14ac:dyDescent="0.25">
      <c r="A31" t="s">
        <v>0</v>
      </c>
      <c r="B31" s="13">
        <v>254969.09</v>
      </c>
      <c r="C31" s="13"/>
      <c r="D31" s="13">
        <v>1522493.5</v>
      </c>
      <c r="E31" s="13"/>
      <c r="F31" s="13">
        <v>211522</v>
      </c>
      <c r="G31" s="13"/>
      <c r="H31" s="13">
        <v>2077794.75</v>
      </c>
    </row>
    <row r="32" spans="1:8" x14ac:dyDescent="0.25">
      <c r="A32" t="s">
        <v>31</v>
      </c>
      <c r="B32" s="13">
        <v>5701252.2499999963</v>
      </c>
      <c r="C32" s="13"/>
      <c r="D32" s="13">
        <v>24213872.389999989</v>
      </c>
      <c r="E32" s="13"/>
      <c r="F32" s="13">
        <v>5109394.6900000004</v>
      </c>
      <c r="G32" s="13"/>
      <c r="H32" s="13">
        <v>82317615.209999979</v>
      </c>
    </row>
    <row r="33" spans="1:8" x14ac:dyDescent="0.25">
      <c r="A33" t="s">
        <v>25</v>
      </c>
      <c r="B33" s="13">
        <v>3135688.7374999984</v>
      </c>
      <c r="C33" s="13"/>
      <c r="D33" s="13">
        <v>13317629.814499995</v>
      </c>
      <c r="E33" s="13"/>
      <c r="F33" s="13">
        <v>2810167.0795000005</v>
      </c>
      <c r="G33" s="13"/>
      <c r="H33" s="13">
        <v>45274688.365499988</v>
      </c>
    </row>
    <row r="34" spans="1:8" x14ac:dyDescent="0.25">
      <c r="A34" t="s">
        <v>32</v>
      </c>
      <c r="B34" s="13">
        <v>2565563.5124999983</v>
      </c>
      <c r="C34" s="13"/>
      <c r="D34" s="13">
        <v>10896242.575499995</v>
      </c>
      <c r="E34" s="13"/>
      <c r="F34" s="13">
        <v>2299227.6105000004</v>
      </c>
      <c r="G34" s="13"/>
      <c r="H34" s="13">
        <v>37042926.84449999</v>
      </c>
    </row>
    <row r="35" spans="1:8" x14ac:dyDescent="0.25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ht="76" customHeight="1" x14ac:dyDescent="0.3">
      <c r="A38" s="92" t="s">
        <v>51</v>
      </c>
      <c r="B38" s="92"/>
      <c r="C38" s="92"/>
      <c r="D38" s="92"/>
      <c r="E38" s="92"/>
      <c r="F38" s="92"/>
      <c r="G38" s="92"/>
      <c r="H38" s="92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x14ac:dyDescent="0.25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5">
      <c r="A41" t="s">
        <v>1</v>
      </c>
      <c r="B41" s="13">
        <v>36350715.850000001</v>
      </c>
      <c r="C41" s="13"/>
      <c r="D41" s="13">
        <v>154803453.35999998</v>
      </c>
      <c r="E41" s="13"/>
      <c r="F41" s="13">
        <v>32938421.719999999</v>
      </c>
      <c r="G41" s="13"/>
      <c r="H41" s="13">
        <v>405262401.71999991</v>
      </c>
    </row>
    <row r="42" spans="1:8" x14ac:dyDescent="0.25">
      <c r="A42" t="s">
        <v>2</v>
      </c>
      <c r="B42" s="13">
        <v>33015691.27</v>
      </c>
      <c r="C42" s="13"/>
      <c r="D42" s="13">
        <v>140513392.29999998</v>
      </c>
      <c r="E42" s="13"/>
      <c r="F42" s="13">
        <v>29903170.800000004</v>
      </c>
      <c r="G42" s="13"/>
      <c r="H42" s="13">
        <v>367713146.75000006</v>
      </c>
    </row>
    <row r="43" spans="1:8" x14ac:dyDescent="0.25">
      <c r="A43" t="s">
        <v>0</v>
      </c>
      <c r="B43" s="13">
        <v>134216.6</v>
      </c>
      <c r="C43" s="13"/>
      <c r="D43" s="13">
        <v>78144</v>
      </c>
      <c r="E43" s="13"/>
      <c r="F43" s="13">
        <v>131036.6</v>
      </c>
      <c r="G43" s="13"/>
      <c r="H43" s="13">
        <v>291316.51</v>
      </c>
    </row>
    <row r="44" spans="1:8" x14ac:dyDescent="0.25">
      <c r="A44" t="s">
        <v>31</v>
      </c>
      <c r="B44" s="13">
        <v>3200807.98</v>
      </c>
      <c r="C44" s="13"/>
      <c r="D44" s="13">
        <v>14211917.059999999</v>
      </c>
      <c r="E44" s="13"/>
      <c r="F44" s="13">
        <v>2904214.32</v>
      </c>
      <c r="G44" s="13"/>
      <c r="H44" s="13">
        <v>37257938.460000008</v>
      </c>
    </row>
    <row r="45" spans="1:8" x14ac:dyDescent="0.25">
      <c r="A45" t="s">
        <v>25</v>
      </c>
      <c r="B45" s="13">
        <v>1760444.3890000011</v>
      </c>
      <c r="C45" s="13"/>
      <c r="D45" s="13">
        <v>7816554.3829999994</v>
      </c>
      <c r="E45" s="13"/>
      <c r="F45" s="13">
        <v>1597317.8759999999</v>
      </c>
      <c r="G45" s="13"/>
      <c r="H45" s="13">
        <v>20491866.153000005</v>
      </c>
    </row>
    <row r="46" spans="1:8" x14ac:dyDescent="0.25">
      <c r="A46" t="s">
        <v>32</v>
      </c>
      <c r="B46" s="13">
        <v>1440363.5910000009</v>
      </c>
      <c r="C46" s="13"/>
      <c r="D46" s="13">
        <v>6395362.6769999992</v>
      </c>
      <c r="E46" s="13"/>
      <c r="F46" s="13">
        <v>1306896.4439999999</v>
      </c>
      <c r="G46" s="13"/>
      <c r="H46" s="13">
        <v>16766072.307000004</v>
      </c>
    </row>
    <row r="47" spans="1:8" x14ac:dyDescent="0.25">
      <c r="A47" t="s">
        <v>5</v>
      </c>
      <c r="B47" s="26">
        <v>2000</v>
      </c>
      <c r="C47" s="13"/>
      <c r="D47" s="13"/>
      <c r="E47" s="13"/>
      <c r="F47" s="13"/>
      <c r="G47" s="13"/>
      <c r="H47" s="13"/>
    </row>
    <row r="48" spans="1:8" x14ac:dyDescent="0.25">
      <c r="B48" s="13"/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5">
      <c r="A51" t="s">
        <v>1</v>
      </c>
      <c r="B51" s="13">
        <v>199538667.94</v>
      </c>
      <c r="C51" s="13"/>
      <c r="D51" s="13">
        <v>833529131.3900001</v>
      </c>
      <c r="E51" s="13"/>
      <c r="F51" s="13">
        <v>179367344.53999999</v>
      </c>
      <c r="G51" s="13"/>
      <c r="H51" s="13">
        <v>2945340961.8800001</v>
      </c>
    </row>
    <row r="52" spans="1:8" x14ac:dyDescent="0.25">
      <c r="A52" t="s">
        <v>2</v>
      </c>
      <c r="B52" s="13">
        <v>180846999.01999998</v>
      </c>
      <c r="C52" s="13"/>
      <c r="D52" s="13">
        <v>755373698.7900002</v>
      </c>
      <c r="E52" s="13"/>
      <c r="F52" s="13">
        <v>162568473.56999999</v>
      </c>
      <c r="G52" s="13"/>
      <c r="H52" s="13">
        <v>2670700085.3899999</v>
      </c>
    </row>
    <row r="53" spans="1:8" x14ac:dyDescent="0.25">
      <c r="A53" t="s">
        <v>0</v>
      </c>
      <c r="B53" s="13">
        <v>783825.64</v>
      </c>
      <c r="C53" s="13"/>
      <c r="D53" s="13">
        <v>2082165.11</v>
      </c>
      <c r="E53" s="13"/>
      <c r="F53" s="13">
        <v>722131.85</v>
      </c>
      <c r="G53" s="13"/>
      <c r="H53" s="13">
        <v>3873555.26</v>
      </c>
    </row>
    <row r="54" spans="1:8" x14ac:dyDescent="0.25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5">
      <c r="A55" t="s">
        <v>31</v>
      </c>
      <c r="B55" s="13">
        <v>17907843.280000016</v>
      </c>
      <c r="C55" s="13"/>
      <c r="D55" s="13">
        <v>76073267.489999995</v>
      </c>
      <c r="E55" s="13"/>
      <c r="F55" s="13">
        <v>16076739.120000003</v>
      </c>
      <c r="G55" s="13"/>
      <c r="H55" s="13">
        <v>270966473.25999999</v>
      </c>
    </row>
    <row r="56" spans="1:8" x14ac:dyDescent="0.25">
      <c r="A56" t="s">
        <v>25</v>
      </c>
      <c r="B56" s="13">
        <v>9849313.8040000089</v>
      </c>
      <c r="C56" s="13"/>
      <c r="D56" s="13">
        <v>41840297.119500004</v>
      </c>
      <c r="E56" s="13"/>
      <c r="F56" s="13">
        <v>8842206.5160000026</v>
      </c>
      <c r="G56" s="13"/>
      <c r="H56" s="13">
        <v>149031560.29300001</v>
      </c>
    </row>
    <row r="57" spans="1:8" x14ac:dyDescent="0.25">
      <c r="A57" t="s">
        <v>32</v>
      </c>
      <c r="B57" s="13">
        <v>8058529.4760000072</v>
      </c>
      <c r="C57" s="13"/>
      <c r="D57" s="13">
        <v>34232970.370499998</v>
      </c>
      <c r="E57" s="13"/>
      <c r="F57" s="13">
        <v>7234532.6040000012</v>
      </c>
      <c r="G57" s="13"/>
      <c r="H57" s="13">
        <v>121934912.96699999</v>
      </c>
    </row>
    <row r="58" spans="1:8" x14ac:dyDescent="0.25">
      <c r="A58" t="s">
        <v>5</v>
      </c>
      <c r="B58" s="24">
        <v>7929</v>
      </c>
    </row>
    <row r="59" spans="1:8" x14ac:dyDescent="0.25">
      <c r="B59" s="26"/>
    </row>
    <row r="61" spans="1:8" ht="76.5" customHeight="1" x14ac:dyDescent="0.3">
      <c r="A61" s="92" t="s">
        <v>51</v>
      </c>
      <c r="B61" s="92"/>
      <c r="C61" s="92"/>
      <c r="D61" s="92"/>
      <c r="E61" s="92"/>
      <c r="F61" s="92"/>
      <c r="G61" s="92"/>
      <c r="H61" s="92"/>
    </row>
    <row r="62" spans="1:8" ht="13" x14ac:dyDescent="0.3">
      <c r="A62" s="27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</sheetData>
  <mergeCells count="4">
    <mergeCell ref="A1:H1"/>
    <mergeCell ref="A2:H2"/>
    <mergeCell ref="A38:H38"/>
    <mergeCell ref="A61:H61"/>
  </mergeCells>
  <phoneticPr fontId="8" type="noConversion"/>
  <pageMargins left="0.75" right="0.75" top="1" bottom="1" header="0.5" footer="0.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66"/>
  <sheetViews>
    <sheetView workbookViewId="0">
      <selection activeCell="A13" sqref="A1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5">
      <c r="A5" s="9"/>
      <c r="B5" s="11" t="s">
        <v>68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36091241.93</v>
      </c>
      <c r="C8" s="13"/>
      <c r="D8" s="13">
        <v>68646782.319999993</v>
      </c>
      <c r="E8" s="13"/>
      <c r="F8" s="13">
        <v>643955163.00999999</v>
      </c>
    </row>
    <row r="9" spans="1:6" x14ac:dyDescent="0.25">
      <c r="A9" t="s">
        <v>2</v>
      </c>
      <c r="B9" s="13">
        <v>32565696.529999997</v>
      </c>
      <c r="C9" s="13"/>
      <c r="D9" s="13">
        <v>62052238.830000013</v>
      </c>
      <c r="E9" s="13"/>
      <c r="F9" s="13">
        <v>582034004.66000009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3525545.4</v>
      </c>
      <c r="C12" s="13"/>
      <c r="D12" s="13">
        <v>6594543.4900000002</v>
      </c>
      <c r="E12" s="13"/>
      <c r="F12" s="13">
        <v>62113900.380000003</v>
      </c>
    </row>
    <row r="13" spans="1:6" x14ac:dyDescent="0.25">
      <c r="A13" t="s">
        <v>25</v>
      </c>
      <c r="B13" s="13">
        <v>1939049.97</v>
      </c>
      <c r="C13" s="13"/>
      <c r="D13" s="13">
        <v>3626998.9195000003</v>
      </c>
      <c r="E13" s="13"/>
      <c r="F13" s="13">
        <v>34162645.209000006</v>
      </c>
    </row>
    <row r="14" spans="1:6" x14ac:dyDescent="0.25">
      <c r="A14" t="s">
        <v>32</v>
      </c>
      <c r="B14" s="13">
        <v>1586495.43</v>
      </c>
      <c r="C14" s="13"/>
      <c r="D14" s="13">
        <v>2967544.5705000004</v>
      </c>
      <c r="E14" s="13"/>
      <c r="F14" s="13">
        <v>27951255.171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58615363.759999998</v>
      </c>
      <c r="C19" s="13"/>
      <c r="D19" s="13">
        <v>116227747.18999998</v>
      </c>
      <c r="E19" s="13"/>
      <c r="F19" s="13">
        <v>1106810793.96</v>
      </c>
    </row>
    <row r="20" spans="1:6" x14ac:dyDescent="0.25">
      <c r="A20" t="s">
        <v>2</v>
      </c>
      <c r="B20" s="13">
        <v>53322723</v>
      </c>
      <c r="C20" s="13"/>
      <c r="D20" s="13">
        <v>105561401.16</v>
      </c>
      <c r="E20" s="13"/>
      <c r="F20" s="13">
        <v>1007217554.59</v>
      </c>
    </row>
    <row r="21" spans="1:6" x14ac:dyDescent="0.25">
      <c r="A21" t="s">
        <v>0</v>
      </c>
      <c r="B21" s="13">
        <v>314786.25</v>
      </c>
      <c r="C21" s="13"/>
      <c r="D21" s="13">
        <v>694359.5</v>
      </c>
      <c r="E21" s="13"/>
      <c r="F21" s="13">
        <v>1812820.25</v>
      </c>
    </row>
    <row r="22" spans="1:6" x14ac:dyDescent="0.25">
      <c r="A22" t="s">
        <v>31</v>
      </c>
      <c r="B22" s="13">
        <v>4977854.51</v>
      </c>
      <c r="C22" s="13"/>
      <c r="D22" s="13">
        <v>9971986.5300000031</v>
      </c>
      <c r="E22" s="13"/>
      <c r="F22" s="13">
        <v>97780419.120000005</v>
      </c>
    </row>
    <row r="23" spans="1:6" x14ac:dyDescent="0.25">
      <c r="A23" t="s">
        <v>25</v>
      </c>
      <c r="B23" s="13">
        <v>2737819.9804999991</v>
      </c>
      <c r="C23" s="13"/>
      <c r="D23" s="13">
        <v>5484592.591500002</v>
      </c>
      <c r="E23" s="13"/>
      <c r="F23" s="13">
        <v>53779230.51600001</v>
      </c>
    </row>
    <row r="24" spans="1:6" x14ac:dyDescent="0.25">
      <c r="A24" t="s">
        <v>32</v>
      </c>
      <c r="B24" s="13">
        <v>2240034.5294999992</v>
      </c>
      <c r="C24" s="13"/>
      <c r="D24" s="13">
        <v>4487393.9385000011</v>
      </c>
      <c r="E24" s="13"/>
      <c r="F24" s="13">
        <v>44001188.604000002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65403856.980000004</v>
      </c>
      <c r="C29" s="13"/>
      <c r="D29" s="13">
        <v>121664855.97999999</v>
      </c>
      <c r="E29" s="13"/>
      <c r="F29" s="13">
        <v>949423065.86000001</v>
      </c>
    </row>
    <row r="30" spans="1:6" x14ac:dyDescent="0.25">
      <c r="A30" t="s">
        <v>2</v>
      </c>
      <c r="B30" s="13">
        <v>59209090.590000004</v>
      </c>
      <c r="C30" s="13"/>
      <c r="D30" s="13">
        <v>110149172.89999999</v>
      </c>
      <c r="E30" s="13"/>
      <c r="F30" s="13">
        <v>858832889.50999999</v>
      </c>
    </row>
    <row r="31" spans="1:6" x14ac:dyDescent="0.25">
      <c r="A31" t="s">
        <v>0</v>
      </c>
      <c r="B31" s="13">
        <v>557499.75</v>
      </c>
      <c r="C31" s="13"/>
      <c r="D31" s="13">
        <v>769021.75</v>
      </c>
      <c r="E31" s="13"/>
      <c r="F31" s="13">
        <v>2635294.5</v>
      </c>
    </row>
    <row r="32" spans="1:6" x14ac:dyDescent="0.25">
      <c r="A32" t="s">
        <v>30</v>
      </c>
      <c r="B32" s="13">
        <v>10579.57</v>
      </c>
      <c r="C32" s="13"/>
      <c r="D32" s="13">
        <v>10579.57</v>
      </c>
      <c r="E32" s="13"/>
      <c r="F32" s="13">
        <v>10579.57</v>
      </c>
    </row>
    <row r="33" spans="1:6" x14ac:dyDescent="0.25">
      <c r="A33" t="s">
        <v>31</v>
      </c>
      <c r="B33" s="13">
        <v>5647846.21</v>
      </c>
      <c r="C33" s="13"/>
      <c r="D33" s="13">
        <v>10757240.9</v>
      </c>
      <c r="E33" s="13"/>
      <c r="F33" s="13">
        <v>87965461.419999987</v>
      </c>
    </row>
    <row r="34" spans="1:6" x14ac:dyDescent="0.25">
      <c r="A34" t="s">
        <v>25</v>
      </c>
      <c r="B34" s="13">
        <v>3106315.4155000001</v>
      </c>
      <c r="C34" s="13"/>
      <c r="D34" s="13">
        <v>5916482.495000001</v>
      </c>
      <c r="E34" s="13"/>
      <c r="F34" s="13">
        <v>48381003.780999996</v>
      </c>
    </row>
    <row r="35" spans="1:6" x14ac:dyDescent="0.25">
      <c r="A35" t="s">
        <v>32</v>
      </c>
      <c r="B35" s="13">
        <v>2541530.7944999998</v>
      </c>
      <c r="C35" s="13"/>
      <c r="D35" s="13">
        <v>4840758.4050000003</v>
      </c>
      <c r="E35" s="13"/>
      <c r="F35" s="13">
        <v>39584457.638999999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2" t="s">
        <v>51</v>
      </c>
      <c r="B39" s="92"/>
      <c r="C39" s="92"/>
      <c r="D39" s="92"/>
      <c r="E39" s="92"/>
      <c r="F39" s="92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36514600.560000002</v>
      </c>
      <c r="C42" s="13"/>
      <c r="D42" s="13">
        <v>69453022.280000001</v>
      </c>
      <c r="E42" s="13"/>
      <c r="F42" s="13">
        <v>441777002.27999985</v>
      </c>
    </row>
    <row r="43" spans="1:6" x14ac:dyDescent="0.25">
      <c r="A43" t="s">
        <v>2</v>
      </c>
      <c r="B43" s="13">
        <v>33026853.129999999</v>
      </c>
      <c r="C43" s="13"/>
      <c r="D43" s="13">
        <v>62930023.930000007</v>
      </c>
      <c r="E43" s="13"/>
      <c r="F43" s="13">
        <v>400739999.88000005</v>
      </c>
    </row>
    <row r="44" spans="1:6" x14ac:dyDescent="0.25">
      <c r="A44" t="s">
        <v>0</v>
      </c>
      <c r="B44" s="13">
        <v>107951.8</v>
      </c>
      <c r="C44" s="13"/>
      <c r="D44" s="13">
        <v>238988.4</v>
      </c>
      <c r="E44" s="13"/>
      <c r="F44" s="13">
        <v>399268.31</v>
      </c>
    </row>
    <row r="45" spans="1:6" x14ac:dyDescent="0.25">
      <c r="A45" t="s">
        <v>31</v>
      </c>
      <c r="B45" s="13">
        <v>3379795.63</v>
      </c>
      <c r="C45" s="13"/>
      <c r="D45" s="13">
        <v>6284009.9500000011</v>
      </c>
      <c r="E45" s="13"/>
      <c r="F45" s="13">
        <v>40637734.090000011</v>
      </c>
    </row>
    <row r="46" spans="1:6" x14ac:dyDescent="0.25">
      <c r="A46" t="s">
        <v>25</v>
      </c>
      <c r="B46" s="13">
        <v>1858887.5965000005</v>
      </c>
      <c r="C46" s="13"/>
      <c r="D46" s="13">
        <v>3456205.4725000011</v>
      </c>
      <c r="E46" s="13"/>
      <c r="F46" s="13">
        <v>22350753.749500006</v>
      </c>
    </row>
    <row r="47" spans="1:6" x14ac:dyDescent="0.25">
      <c r="A47" t="s">
        <v>32</v>
      </c>
      <c r="B47" s="13">
        <v>1520908.0335000001</v>
      </c>
      <c r="C47" s="13"/>
      <c r="D47" s="13">
        <v>2827804.4775000005</v>
      </c>
      <c r="E47" s="13"/>
      <c r="F47" s="13">
        <v>18286980.340500005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8" t="s">
        <v>6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196625063.23000002</v>
      </c>
      <c r="C52" s="13"/>
      <c r="D52" s="13">
        <v>375992407.76999998</v>
      </c>
      <c r="E52" s="13"/>
      <c r="F52" s="13">
        <v>3141966025.1100001</v>
      </c>
    </row>
    <row r="53" spans="1:6" x14ac:dyDescent="0.25">
      <c r="A53" t="s">
        <v>2</v>
      </c>
      <c r="B53" s="13">
        <v>178124363.25</v>
      </c>
      <c r="C53" s="13"/>
      <c r="D53" s="13">
        <v>340692836.81999999</v>
      </c>
      <c r="E53" s="13"/>
      <c r="F53" s="13">
        <v>2848824448.6399999</v>
      </c>
    </row>
    <row r="54" spans="1:6" x14ac:dyDescent="0.25">
      <c r="A54" t="s">
        <v>0</v>
      </c>
      <c r="B54" s="13">
        <v>980237.8</v>
      </c>
      <c r="C54" s="13"/>
      <c r="D54" s="13">
        <v>1702369.65</v>
      </c>
      <c r="E54" s="13"/>
      <c r="F54" s="13">
        <v>4853793.0599999996</v>
      </c>
    </row>
    <row r="55" spans="1:6" x14ac:dyDescent="0.25">
      <c r="A55" t="s">
        <v>30</v>
      </c>
      <c r="B55" s="13">
        <v>10579.57</v>
      </c>
      <c r="C55" s="13"/>
      <c r="D55" s="13">
        <v>10579.57</v>
      </c>
      <c r="E55" s="13"/>
      <c r="F55" s="13">
        <v>209731.6</v>
      </c>
    </row>
    <row r="56" spans="1:6" x14ac:dyDescent="0.25">
      <c r="A56" t="s">
        <v>31</v>
      </c>
      <c r="B56" s="13">
        <v>17531041.75</v>
      </c>
      <c r="C56" s="13"/>
      <c r="D56" s="13">
        <v>33607780.870000005</v>
      </c>
      <c r="E56" s="13"/>
      <c r="F56" s="13">
        <v>288497515.00999999</v>
      </c>
    </row>
    <row r="57" spans="1:6" x14ac:dyDescent="0.25">
      <c r="A57" t="s">
        <v>25</v>
      </c>
      <c r="B57" s="13">
        <v>9642072.9625000004</v>
      </c>
      <c r="C57" s="13"/>
      <c r="D57" s="13">
        <v>18484279.478500005</v>
      </c>
      <c r="E57" s="13"/>
      <c r="F57" s="13">
        <v>158673633.25550002</v>
      </c>
    </row>
    <row r="58" spans="1:6" x14ac:dyDescent="0.25">
      <c r="A58" t="s">
        <v>32</v>
      </c>
      <c r="B58" s="13">
        <v>7888968.7875000006</v>
      </c>
      <c r="C58" s="13"/>
      <c r="D58" s="13">
        <v>15123501.391500002</v>
      </c>
      <c r="E58" s="13"/>
      <c r="F58" s="13">
        <v>129823881.7545</v>
      </c>
    </row>
    <row r="59" spans="1:6" x14ac:dyDescent="0.25">
      <c r="A59" t="s">
        <v>5</v>
      </c>
      <c r="B59" s="17">
        <f>SUM(B48,B36,B25,B15)</f>
        <v>7929</v>
      </c>
    </row>
    <row r="62" spans="1:6" ht="76.5" customHeight="1" x14ac:dyDescent="0.3">
      <c r="A62" s="92" t="s">
        <v>51</v>
      </c>
      <c r="B62" s="92"/>
      <c r="C62" s="92"/>
      <c r="D62" s="92"/>
      <c r="E62" s="92"/>
      <c r="F62" s="92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F1"/>
    <mergeCell ref="A2:F2"/>
    <mergeCell ref="A39:F39"/>
    <mergeCell ref="A62:F62"/>
  </mergeCells>
  <phoneticPr fontId="8" type="noConversion"/>
  <pageMargins left="0.75" right="0.75" top="1" bottom="1" header="0.5" footer="0.5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66"/>
  <sheetViews>
    <sheetView workbookViewId="0">
      <selection activeCell="A26" sqref="A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5">
      <c r="A5" s="9"/>
      <c r="B5" s="11" t="s">
        <v>69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36968692.469999999</v>
      </c>
      <c r="C8" s="13"/>
      <c r="D8" s="13">
        <v>105615474.79000001</v>
      </c>
      <c r="E8" s="13"/>
      <c r="F8" s="13">
        <v>680923855.48000002</v>
      </c>
    </row>
    <row r="9" spans="1:6" x14ac:dyDescent="0.25">
      <c r="A9" t="s">
        <v>2</v>
      </c>
      <c r="B9" s="13">
        <v>33506348.659999996</v>
      </c>
      <c r="C9" s="13"/>
      <c r="D9" s="13">
        <v>95558587.49000001</v>
      </c>
      <c r="E9" s="13"/>
      <c r="F9" s="13">
        <v>615540353.32000005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3462343.81</v>
      </c>
      <c r="C12" s="13"/>
      <c r="D12" s="13">
        <v>10056887.299999999</v>
      </c>
      <c r="E12" s="13"/>
      <c r="F12" s="13">
        <v>65576244.189999998</v>
      </c>
    </row>
    <row r="13" spans="1:6" x14ac:dyDescent="0.25">
      <c r="A13" t="s">
        <v>25</v>
      </c>
      <c r="B13" s="13">
        <v>1904289.0954999996</v>
      </c>
      <c r="C13" s="13"/>
      <c r="D13" s="13">
        <v>5531288.0149999997</v>
      </c>
      <c r="E13" s="13"/>
      <c r="F13" s="13">
        <v>36066934.304499999</v>
      </c>
    </row>
    <row r="14" spans="1:6" x14ac:dyDescent="0.25">
      <c r="A14" t="s">
        <v>32</v>
      </c>
      <c r="B14" s="13">
        <v>1558054.7144999995</v>
      </c>
      <c r="C14" s="13"/>
      <c r="D14" s="13">
        <v>4525599.2849999992</v>
      </c>
      <c r="E14" s="13"/>
      <c r="F14" s="13">
        <v>29509309.885499999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63334148.480000004</v>
      </c>
      <c r="C19" s="13"/>
      <c r="D19" s="13">
        <v>179561895.66999999</v>
      </c>
      <c r="E19" s="13"/>
      <c r="F19" s="13">
        <v>1170144942.4400001</v>
      </c>
    </row>
    <row r="20" spans="1:6" x14ac:dyDescent="0.25">
      <c r="A20" t="s">
        <v>2</v>
      </c>
      <c r="B20" s="13">
        <v>57601219.620000005</v>
      </c>
      <c r="C20" s="13"/>
      <c r="D20" s="13">
        <v>163162620.78</v>
      </c>
      <c r="E20" s="13"/>
      <c r="F20" s="13">
        <v>1064818774.21</v>
      </c>
    </row>
    <row r="21" spans="1:6" x14ac:dyDescent="0.25">
      <c r="A21" t="s">
        <v>0</v>
      </c>
      <c r="B21" s="13">
        <v>443391</v>
      </c>
      <c r="C21" s="13"/>
      <c r="D21" s="13">
        <v>1137750.5</v>
      </c>
      <c r="E21" s="13"/>
      <c r="F21" s="13">
        <v>2256211.25</v>
      </c>
    </row>
    <row r="22" spans="1:6" x14ac:dyDescent="0.25">
      <c r="A22" t="s">
        <v>31</v>
      </c>
      <c r="B22" s="13">
        <v>5289537.8600000003</v>
      </c>
      <c r="C22" s="13"/>
      <c r="D22" s="13">
        <v>15261524.390000001</v>
      </c>
      <c r="E22" s="13"/>
      <c r="F22" s="13">
        <v>103069956.98</v>
      </c>
    </row>
    <row r="23" spans="1:6" x14ac:dyDescent="0.25">
      <c r="A23" t="s">
        <v>25</v>
      </c>
      <c r="B23" s="13">
        <v>2909245.8229999989</v>
      </c>
      <c r="C23" s="13"/>
      <c r="D23" s="13">
        <v>8393838.4145000018</v>
      </c>
      <c r="E23" s="13"/>
      <c r="F23" s="13">
        <v>56688476.339000009</v>
      </c>
    </row>
    <row r="24" spans="1:6" x14ac:dyDescent="0.25">
      <c r="A24" t="s">
        <v>32</v>
      </c>
      <c r="B24" s="13">
        <v>2380292.0369999991</v>
      </c>
      <c r="C24" s="13"/>
      <c r="D24" s="13">
        <v>6867685.9755000006</v>
      </c>
      <c r="E24" s="13"/>
      <c r="F24" s="13">
        <v>46381480.641000003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67685515.030000001</v>
      </c>
      <c r="C29" s="13"/>
      <c r="D29" s="13">
        <v>189350371.01000002</v>
      </c>
      <c r="E29" s="13"/>
      <c r="F29" s="13">
        <v>1017108580.89</v>
      </c>
    </row>
    <row r="30" spans="1:6" x14ac:dyDescent="0.25">
      <c r="A30" t="s">
        <v>2</v>
      </c>
      <c r="B30" s="13">
        <v>61411202.479999989</v>
      </c>
      <c r="C30" s="13"/>
      <c r="D30" s="13">
        <v>171560375.38</v>
      </c>
      <c r="E30" s="13"/>
      <c r="F30" s="13">
        <v>920244091.99000001</v>
      </c>
    </row>
    <row r="31" spans="1:6" x14ac:dyDescent="0.25">
      <c r="A31" t="s">
        <v>0</v>
      </c>
      <c r="B31" s="13">
        <v>530631.24</v>
      </c>
      <c r="C31" s="13"/>
      <c r="D31" s="13">
        <v>1299652.99</v>
      </c>
      <c r="E31" s="13"/>
      <c r="F31" s="13">
        <v>3165925.74</v>
      </c>
    </row>
    <row r="32" spans="1:6" x14ac:dyDescent="0.25">
      <c r="A32" t="s">
        <v>30</v>
      </c>
      <c r="B32" s="13">
        <v>0</v>
      </c>
      <c r="C32" s="13"/>
      <c r="D32" s="13">
        <v>10579.57</v>
      </c>
      <c r="E32" s="13"/>
      <c r="F32" s="13">
        <v>10579.57</v>
      </c>
    </row>
    <row r="33" spans="1:6" x14ac:dyDescent="0.25">
      <c r="A33" t="s">
        <v>31</v>
      </c>
      <c r="B33" s="13">
        <v>5743681.3100000005</v>
      </c>
      <c r="C33" s="13"/>
      <c r="D33" s="13">
        <v>16500922.210000001</v>
      </c>
      <c r="E33" s="13"/>
      <c r="F33" s="13">
        <v>93709142.729999989</v>
      </c>
    </row>
    <row r="34" spans="1:6" x14ac:dyDescent="0.25">
      <c r="A34" t="s">
        <v>25</v>
      </c>
      <c r="B34" s="13">
        <v>3159024.7205000008</v>
      </c>
      <c r="C34" s="13"/>
      <c r="D34" s="13">
        <v>9075507.2155000009</v>
      </c>
      <c r="E34" s="13"/>
      <c r="F34" s="13">
        <v>51540028.501499996</v>
      </c>
    </row>
    <row r="35" spans="1:6" x14ac:dyDescent="0.25">
      <c r="A35" t="s">
        <v>32</v>
      </c>
      <c r="B35" s="13">
        <v>2584656.5895000002</v>
      </c>
      <c r="C35" s="13"/>
      <c r="D35" s="13">
        <v>7425414.994500001</v>
      </c>
      <c r="E35" s="13"/>
      <c r="F35" s="13">
        <v>42169114.228499994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2" t="s">
        <v>51</v>
      </c>
      <c r="B39" s="92"/>
      <c r="C39" s="92"/>
      <c r="D39" s="92"/>
      <c r="E39" s="92"/>
      <c r="F39" s="92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36684246.32</v>
      </c>
      <c r="C42" s="13"/>
      <c r="D42" s="13">
        <v>106137268.59999999</v>
      </c>
      <c r="E42" s="13"/>
      <c r="F42" s="13">
        <v>478461248.5999999</v>
      </c>
    </row>
    <row r="43" spans="1:6" x14ac:dyDescent="0.25">
      <c r="A43" t="s">
        <v>2</v>
      </c>
      <c r="B43" s="13">
        <v>33291343.25</v>
      </c>
      <c r="C43" s="13"/>
      <c r="D43" s="13">
        <v>96221367.180000007</v>
      </c>
      <c r="E43" s="13"/>
      <c r="F43" s="13">
        <v>434031343.13000005</v>
      </c>
    </row>
    <row r="44" spans="1:6" x14ac:dyDescent="0.25">
      <c r="A44" t="s">
        <v>0</v>
      </c>
      <c r="B44" s="13">
        <v>70357.850000000006</v>
      </c>
      <c r="C44" s="13"/>
      <c r="D44" s="13">
        <v>309346.25</v>
      </c>
      <c r="E44" s="13"/>
      <c r="F44" s="13">
        <v>469626.16</v>
      </c>
    </row>
    <row r="45" spans="1:6" x14ac:dyDescent="0.25">
      <c r="A45" t="s">
        <v>31</v>
      </c>
      <c r="B45" s="13">
        <v>3322545.22</v>
      </c>
      <c r="C45" s="13"/>
      <c r="D45" s="13">
        <v>9606555.1699999999</v>
      </c>
      <c r="E45" s="13"/>
      <c r="F45" s="13">
        <v>43960279.31000001</v>
      </c>
    </row>
    <row r="46" spans="1:6" x14ac:dyDescent="0.25">
      <c r="A46" t="s">
        <v>25</v>
      </c>
      <c r="B46" s="13">
        <v>1827399.871</v>
      </c>
      <c r="C46" s="13"/>
      <c r="D46" s="13">
        <v>5283605.3435000004</v>
      </c>
      <c r="E46" s="13"/>
      <c r="F46" s="13">
        <v>24178153.620500006</v>
      </c>
    </row>
    <row r="47" spans="1:6" x14ac:dyDescent="0.25">
      <c r="A47" t="s">
        <v>32</v>
      </c>
      <c r="B47" s="13">
        <v>1495145.3489999999</v>
      </c>
      <c r="C47" s="13"/>
      <c r="D47" s="13">
        <v>4322949.8265000004</v>
      </c>
      <c r="E47" s="13"/>
      <c r="F47" s="13">
        <v>19782125.689500004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8" t="s">
        <v>6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204672602.29999998</v>
      </c>
      <c r="C52" s="13"/>
      <c r="D52" s="13">
        <v>580665010.07000005</v>
      </c>
      <c r="E52" s="13"/>
      <c r="F52" s="13">
        <v>3346638627.4100003</v>
      </c>
    </row>
    <row r="53" spans="1:6" x14ac:dyDescent="0.25">
      <c r="A53" t="s">
        <v>2</v>
      </c>
      <c r="B53" s="13">
        <v>185810114.00999999</v>
      </c>
      <c r="C53" s="13"/>
      <c r="D53" s="13">
        <v>526502950.82999998</v>
      </c>
      <c r="E53" s="13"/>
      <c r="F53" s="13">
        <v>3034634562.6499996</v>
      </c>
    </row>
    <row r="54" spans="1:6" x14ac:dyDescent="0.25">
      <c r="A54" t="s">
        <v>0</v>
      </c>
      <c r="B54" s="13">
        <v>1044380.09</v>
      </c>
      <c r="C54" s="13"/>
      <c r="D54" s="13">
        <v>2746749.74</v>
      </c>
      <c r="E54" s="13"/>
      <c r="F54" s="13">
        <v>5898173.1500000004</v>
      </c>
    </row>
    <row r="55" spans="1:6" x14ac:dyDescent="0.25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5">
      <c r="A56" t="s">
        <v>31</v>
      </c>
      <c r="B56" s="13">
        <v>17818108.199999999</v>
      </c>
      <c r="C56" s="13"/>
      <c r="D56" s="13">
        <v>51425889.07</v>
      </c>
      <c r="E56" s="13"/>
      <c r="F56" s="13">
        <v>306315623.20999998</v>
      </c>
    </row>
    <row r="57" spans="1:6" x14ac:dyDescent="0.25">
      <c r="A57" t="s">
        <v>25</v>
      </c>
      <c r="B57" s="13">
        <v>9799959.5099999998</v>
      </c>
      <c r="C57" s="13"/>
      <c r="D57" s="13">
        <v>28284238.988500003</v>
      </c>
      <c r="E57" s="13"/>
      <c r="F57" s="13">
        <v>168473592.76550001</v>
      </c>
    </row>
    <row r="58" spans="1:6" x14ac:dyDescent="0.25">
      <c r="A58" t="s">
        <v>32</v>
      </c>
      <c r="B58" s="13">
        <v>8018148.6899999995</v>
      </c>
      <c r="C58" s="13"/>
      <c r="D58" s="13">
        <v>23141650.081500001</v>
      </c>
      <c r="E58" s="13"/>
      <c r="F58" s="13">
        <v>137842030.4445</v>
      </c>
    </row>
    <row r="59" spans="1:6" x14ac:dyDescent="0.25">
      <c r="A59" t="s">
        <v>5</v>
      </c>
      <c r="B59" s="17">
        <f>SUM(B48,B36,B25,B15)</f>
        <v>7929</v>
      </c>
    </row>
    <row r="62" spans="1:6" ht="76.5" customHeight="1" x14ac:dyDescent="0.3">
      <c r="A62" s="92" t="s">
        <v>51</v>
      </c>
      <c r="B62" s="92"/>
      <c r="C62" s="92"/>
      <c r="D62" s="92"/>
      <c r="E62" s="92"/>
      <c r="F62" s="92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F1"/>
    <mergeCell ref="A2:F2"/>
    <mergeCell ref="A39:F39"/>
    <mergeCell ref="A62:F62"/>
  </mergeCells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3.453125" style="1" bestFit="1" customWidth="1"/>
  </cols>
  <sheetData>
    <row r="1" spans="1:7" ht="60.75" customHeight="1" x14ac:dyDescent="0.3">
      <c r="A1" s="87"/>
      <c r="B1" s="87"/>
      <c r="C1" s="87"/>
      <c r="D1" s="87"/>
      <c r="E1" s="87"/>
      <c r="F1" s="87"/>
    </row>
    <row r="2" spans="1:7" ht="26.25" customHeight="1" x14ac:dyDescent="0.35">
      <c r="A2" s="88" t="s">
        <v>22</v>
      </c>
      <c r="B2" s="89"/>
      <c r="C2" s="89"/>
      <c r="D2" s="89"/>
      <c r="E2" s="89"/>
      <c r="F2" s="89"/>
    </row>
    <row r="3" spans="1:7" ht="26.25" customHeight="1" x14ac:dyDescent="0.3"/>
    <row r="4" spans="1:7" x14ac:dyDescent="0.3">
      <c r="B4" s="10"/>
      <c r="C4" s="10"/>
      <c r="D4" s="12" t="s">
        <v>14</v>
      </c>
      <c r="E4" s="10"/>
      <c r="F4" s="12" t="s">
        <v>13</v>
      </c>
    </row>
    <row r="5" spans="1:7" x14ac:dyDescent="0.3">
      <c r="A5" s="9"/>
      <c r="B5" s="9" t="s">
        <v>12</v>
      </c>
      <c r="C5" s="9"/>
      <c r="D5" s="11" t="s">
        <v>11</v>
      </c>
      <c r="F5" s="11" t="s">
        <v>8</v>
      </c>
      <c r="G5" s="2"/>
    </row>
    <row r="7" spans="1:7" x14ac:dyDescent="0.3">
      <c r="A7" s="8" t="s">
        <v>3</v>
      </c>
      <c r="B7" s="8"/>
      <c r="C7" s="8"/>
    </row>
    <row r="8" spans="1:7" x14ac:dyDescent="0.3">
      <c r="A8" t="s">
        <v>1</v>
      </c>
      <c r="B8" s="13">
        <v>35882697.799999997</v>
      </c>
      <c r="D8" s="13">
        <v>37140222.809999995</v>
      </c>
      <c r="F8" s="13">
        <v>37140222.809999995</v>
      </c>
    </row>
    <row r="9" spans="1:7" x14ac:dyDescent="0.3">
      <c r="A9" t="s">
        <v>2</v>
      </c>
      <c r="B9" s="13">
        <v>32146438.700000003</v>
      </c>
      <c r="D9" s="13">
        <v>33308914.230000004</v>
      </c>
      <c r="F9" s="13">
        <v>33308914.230000004</v>
      </c>
    </row>
    <row r="10" spans="1:7" x14ac:dyDescent="0.3">
      <c r="A10" t="s">
        <v>0</v>
      </c>
      <c r="B10" s="13">
        <v>0</v>
      </c>
      <c r="D10" s="13">
        <v>0</v>
      </c>
      <c r="F10" s="13">
        <v>0</v>
      </c>
    </row>
    <row r="11" spans="1:7" x14ac:dyDescent="0.3">
      <c r="A11" t="s">
        <v>31</v>
      </c>
      <c r="B11" s="13">
        <f>+B8-B9-B10</f>
        <v>3736259.099999994</v>
      </c>
      <c r="D11" s="13">
        <f>+D8-D9-D10</f>
        <v>3831308.5799999908</v>
      </c>
      <c r="F11" s="13">
        <f>+F8-F9-F10</f>
        <v>3831308.5799999908</v>
      </c>
      <c r="G11" s="20"/>
    </row>
    <row r="12" spans="1:7" x14ac:dyDescent="0.3">
      <c r="A12" t="s">
        <v>25</v>
      </c>
      <c r="B12" s="13">
        <v>2054942.5049999969</v>
      </c>
      <c r="D12" s="13">
        <v>2107219.7189999949</v>
      </c>
      <c r="F12" s="13">
        <v>2107219.7189999949</v>
      </c>
      <c r="G12" s="21"/>
    </row>
    <row r="13" spans="1:7" x14ac:dyDescent="0.3">
      <c r="A13" t="s">
        <v>32</v>
      </c>
      <c r="B13" s="13">
        <v>1681316.5949999974</v>
      </c>
      <c r="D13" s="13">
        <v>1724088.8609999958</v>
      </c>
      <c r="F13" s="13">
        <v>1724088.8609999958</v>
      </c>
      <c r="G13" s="21"/>
    </row>
    <row r="14" spans="1:7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76"/>
  <sheetViews>
    <sheetView workbookViewId="0">
      <selection activeCell="A26" sqref="A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8.1796875" bestFit="1" customWidth="1"/>
    <col min="9" max="9" width="17" bestFit="1" customWidth="1"/>
  </cols>
  <sheetData>
    <row r="1" spans="1:8" ht="63" customHeight="1" x14ac:dyDescent="0.25">
      <c r="A1" s="94"/>
      <c r="B1" s="94"/>
      <c r="C1" s="94"/>
      <c r="D1" s="94"/>
      <c r="E1" s="94"/>
      <c r="F1" s="94"/>
      <c r="G1" s="94"/>
      <c r="H1" s="94"/>
    </row>
    <row r="2" spans="1:8" ht="17.5" x14ac:dyDescent="0.35">
      <c r="A2" s="88" t="s">
        <v>22</v>
      </c>
      <c r="B2" s="89"/>
      <c r="C2" s="89"/>
      <c r="D2" s="89"/>
      <c r="E2" s="89"/>
      <c r="F2" s="89"/>
      <c r="G2" s="89"/>
      <c r="H2" s="89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72</v>
      </c>
      <c r="E4" s="10"/>
      <c r="F4" s="16" t="s">
        <v>78</v>
      </c>
      <c r="G4" s="10"/>
      <c r="H4" s="16" t="s">
        <v>28</v>
      </c>
    </row>
    <row r="5" spans="1:8" x14ac:dyDescent="0.25">
      <c r="A5" s="9"/>
      <c r="B5" s="11" t="s">
        <v>77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40578319.260000005</v>
      </c>
      <c r="C8" s="13"/>
      <c r="D8" s="13">
        <v>171751837.72999999</v>
      </c>
      <c r="E8" s="13"/>
      <c r="F8" s="13">
        <v>7794876.3399999999</v>
      </c>
      <c r="G8" s="13"/>
      <c r="H8" s="13">
        <v>911946147.8900001</v>
      </c>
    </row>
    <row r="9" spans="1:8" x14ac:dyDescent="0.25">
      <c r="A9" t="s">
        <v>2</v>
      </c>
      <c r="B9" s="13">
        <v>37045387.390000001</v>
      </c>
      <c r="C9" s="13"/>
      <c r="D9" s="13">
        <v>156783342.38</v>
      </c>
      <c r="E9" s="13"/>
      <c r="F9" s="13">
        <v>7131565.3200000003</v>
      </c>
      <c r="G9" s="13"/>
      <c r="H9" s="13">
        <v>826073565.42000008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3532931.87</v>
      </c>
      <c r="C12" s="13"/>
      <c r="D12" s="13">
        <v>14968495.350000007</v>
      </c>
      <c r="E12" s="13"/>
      <c r="F12" s="13">
        <v>663311.02</v>
      </c>
      <c r="G12" s="13"/>
      <c r="H12" s="13">
        <v>86065324.5</v>
      </c>
    </row>
    <row r="13" spans="1:8" x14ac:dyDescent="0.25">
      <c r="A13" t="s">
        <v>25</v>
      </c>
      <c r="B13" s="13">
        <v>1943112.5285000028</v>
      </c>
      <c r="C13" s="13"/>
      <c r="D13" s="13">
        <v>8232672.4425000045</v>
      </c>
      <c r="E13" s="13"/>
      <c r="F13" s="13">
        <v>364821.06100000005</v>
      </c>
      <c r="G13" s="13"/>
      <c r="H13" s="13">
        <v>47335928.475000001</v>
      </c>
    </row>
    <row r="14" spans="1:8" x14ac:dyDescent="0.25">
      <c r="A14" t="s">
        <v>32</v>
      </c>
      <c r="B14" s="13">
        <v>1589819.3415000022</v>
      </c>
      <c r="C14" s="13"/>
      <c r="D14" s="13">
        <v>6735822.9075000035</v>
      </c>
      <c r="E14" s="13"/>
      <c r="F14" s="13">
        <v>298489.95900000003</v>
      </c>
      <c r="G14" s="13"/>
      <c r="H14" s="13">
        <v>38729396.024999999</v>
      </c>
    </row>
    <row r="15" spans="1:8" x14ac:dyDescent="0.25">
      <c r="A15" t="s">
        <v>5</v>
      </c>
      <c r="B15" s="26">
        <v>1203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69302127.980000004</v>
      </c>
      <c r="C19" s="13"/>
      <c r="D19" s="13">
        <v>293336599.66999996</v>
      </c>
      <c r="E19" s="13"/>
      <c r="F19" s="13">
        <v>13856777.279999999</v>
      </c>
      <c r="G19" s="13"/>
      <c r="H19" s="13">
        <v>1566896164.55</v>
      </c>
    </row>
    <row r="20" spans="1:8" x14ac:dyDescent="0.25">
      <c r="A20" t="s">
        <v>2</v>
      </c>
      <c r="B20" s="13">
        <v>63477015.989999995</v>
      </c>
      <c r="C20" s="13"/>
      <c r="D20" s="13">
        <v>267981369.97999999</v>
      </c>
      <c r="E20" s="13"/>
      <c r="F20" s="13">
        <v>12739010.560000001</v>
      </c>
      <c r="G20" s="13"/>
      <c r="H20" s="13">
        <v>1427286509.4200001</v>
      </c>
    </row>
    <row r="21" spans="1:8" x14ac:dyDescent="0.25">
      <c r="A21" t="s">
        <v>0</v>
      </c>
      <c r="B21" s="13">
        <v>350707.47</v>
      </c>
      <c r="C21" s="13"/>
      <c r="D21" s="13">
        <v>1547800.26</v>
      </c>
      <c r="E21" s="13"/>
      <c r="F21" s="13">
        <v>144226.74</v>
      </c>
      <c r="G21" s="13"/>
      <c r="H21" s="13">
        <v>4263015.8899999997</v>
      </c>
    </row>
    <row r="22" spans="1:8" x14ac:dyDescent="0.25">
      <c r="A22" t="s">
        <v>31</v>
      </c>
      <c r="B22" s="13">
        <v>5474404.5200000098</v>
      </c>
      <c r="C22" s="13"/>
      <c r="D22" s="13">
        <v>23807429.430000003</v>
      </c>
      <c r="E22" s="13"/>
      <c r="F22" s="13">
        <v>973539.97999999882</v>
      </c>
      <c r="G22" s="13"/>
      <c r="H22" s="13">
        <v>135346639.24000001</v>
      </c>
    </row>
    <row r="23" spans="1:8" x14ac:dyDescent="0.25">
      <c r="A23" t="s">
        <v>25</v>
      </c>
      <c r="B23" s="13">
        <v>3010922.4860000056</v>
      </c>
      <c r="C23" s="13"/>
      <c r="D23" s="13">
        <v>13094086.186500004</v>
      </c>
      <c r="E23" s="13"/>
      <c r="F23" s="13">
        <v>535446.98899999936</v>
      </c>
      <c r="G23" s="13"/>
      <c r="H23" s="13">
        <v>74440651.582000017</v>
      </c>
    </row>
    <row r="24" spans="1:8" x14ac:dyDescent="0.25">
      <c r="A24" t="s">
        <v>32</v>
      </c>
      <c r="B24" s="13">
        <v>2463482.0340000046</v>
      </c>
      <c r="C24" s="13"/>
      <c r="D24" s="13">
        <v>10713343.243500002</v>
      </c>
      <c r="E24" s="13"/>
      <c r="F24" s="13">
        <v>438092.99099999946</v>
      </c>
      <c r="G24" s="13"/>
      <c r="H24" s="13">
        <v>60905987.658000007</v>
      </c>
    </row>
    <row r="25" spans="1:8" x14ac:dyDescent="0.25">
      <c r="A25" t="s">
        <v>5</v>
      </c>
      <c r="B25" s="26">
        <v>2231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73995237.25</v>
      </c>
      <c r="C29" s="13"/>
      <c r="D29" s="13">
        <v>300270365.11000001</v>
      </c>
      <c r="E29" s="13"/>
      <c r="F29" s="13">
        <v>15119623.58</v>
      </c>
      <c r="G29" s="13"/>
      <c r="H29" s="13">
        <v>1437938743.0900002</v>
      </c>
    </row>
    <row r="30" spans="1:8" x14ac:dyDescent="0.25">
      <c r="A30" t="s">
        <v>2</v>
      </c>
      <c r="B30" s="13">
        <v>67438433.549999997</v>
      </c>
      <c r="C30" s="13"/>
      <c r="D30" s="13">
        <v>272887165.88</v>
      </c>
      <c r="E30" s="13"/>
      <c r="F30" s="13">
        <v>13687474.92</v>
      </c>
      <c r="G30" s="13"/>
      <c r="H30" s="13">
        <v>1302563854.3499999</v>
      </c>
    </row>
    <row r="31" spans="1:8" x14ac:dyDescent="0.25">
      <c r="A31" t="s">
        <v>0</v>
      </c>
      <c r="B31" s="13">
        <v>624089.56999999995</v>
      </c>
      <c r="C31" s="13"/>
      <c r="D31" s="13">
        <v>2291314.06</v>
      </c>
      <c r="E31" s="13"/>
      <c r="F31" s="13">
        <v>187602.8</v>
      </c>
      <c r="G31" s="13"/>
      <c r="H31" s="13">
        <v>6823153.4899999993</v>
      </c>
    </row>
    <row r="32" spans="1:8" x14ac:dyDescent="0.25">
      <c r="A32" t="s">
        <v>30</v>
      </c>
      <c r="B32" s="13">
        <v>0</v>
      </c>
      <c r="C32" s="13"/>
      <c r="D32" s="13">
        <v>0</v>
      </c>
      <c r="E32" s="13"/>
      <c r="F32" s="13">
        <v>0</v>
      </c>
      <c r="G32" s="13"/>
      <c r="H32" s="13">
        <v>10579.57</v>
      </c>
    </row>
    <row r="33" spans="1:8" x14ac:dyDescent="0.25">
      <c r="A33" t="s">
        <v>31</v>
      </c>
      <c r="B33" s="13">
        <v>5932714.1300000027</v>
      </c>
      <c r="C33" s="13"/>
      <c r="D33" s="13">
        <v>25091885.170000006</v>
      </c>
      <c r="E33" s="13"/>
      <c r="F33" s="13">
        <v>1244545.8600000001</v>
      </c>
      <c r="G33" s="13"/>
      <c r="H33" s="13">
        <v>128562314.81999999</v>
      </c>
    </row>
    <row r="34" spans="1:8" x14ac:dyDescent="0.25">
      <c r="A34" t="s">
        <v>25</v>
      </c>
      <c r="B34" s="13">
        <v>3262992.7715000017</v>
      </c>
      <c r="C34" s="13"/>
      <c r="D34" s="13">
        <v>13800536.843500003</v>
      </c>
      <c r="E34" s="13"/>
      <c r="F34" s="13">
        <v>684500.22300000011</v>
      </c>
      <c r="G34" s="13"/>
      <c r="H34" s="13">
        <v>70709273.151000008</v>
      </c>
    </row>
    <row r="35" spans="1:8" x14ac:dyDescent="0.25">
      <c r="A35" t="s">
        <v>32</v>
      </c>
      <c r="B35" s="13">
        <v>2669721.3585000015</v>
      </c>
      <c r="C35" s="13"/>
      <c r="D35" s="13">
        <v>11291348.326500002</v>
      </c>
      <c r="E35" s="13"/>
      <c r="F35" s="13">
        <v>560045.6370000001</v>
      </c>
      <c r="G35" s="13"/>
      <c r="H35" s="13">
        <v>57853041.669</v>
      </c>
    </row>
    <row r="36" spans="1:8" x14ac:dyDescent="0.25">
      <c r="A36" t="s">
        <v>5</v>
      </c>
      <c r="B36" s="24">
        <v>2735</v>
      </c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x14ac:dyDescent="0.25">
      <c r="B38" s="13"/>
      <c r="C38" s="13"/>
      <c r="D38" s="13"/>
      <c r="E38" s="13"/>
      <c r="F38" s="13"/>
      <c r="G38" s="13"/>
      <c r="H38" s="13"/>
    </row>
    <row r="39" spans="1:8" ht="76" customHeight="1" x14ac:dyDescent="0.3">
      <c r="A39" s="92" t="s">
        <v>51</v>
      </c>
      <c r="B39" s="92"/>
      <c r="C39" s="92"/>
      <c r="D39" s="92"/>
      <c r="E39" s="92"/>
      <c r="F39" s="92"/>
      <c r="G39" s="92"/>
      <c r="H39" s="92"/>
    </row>
    <row r="40" spans="1:8" x14ac:dyDescent="0.25">
      <c r="B40" s="13"/>
      <c r="C40" s="13"/>
      <c r="D40" s="13"/>
      <c r="E40" s="13"/>
      <c r="F40" s="13"/>
      <c r="G40" s="13"/>
      <c r="H40" s="13"/>
    </row>
    <row r="41" spans="1:8" x14ac:dyDescent="0.25">
      <c r="A41" s="9" t="s">
        <v>50</v>
      </c>
      <c r="B41" s="13"/>
      <c r="C41" s="13"/>
      <c r="D41" s="13"/>
      <c r="E41" s="13"/>
      <c r="F41" s="13"/>
      <c r="G41" s="13"/>
      <c r="H41" s="13"/>
    </row>
    <row r="42" spans="1:8" x14ac:dyDescent="0.25">
      <c r="A42" t="s">
        <v>1</v>
      </c>
      <c r="B42" s="13">
        <v>33805419.039999999</v>
      </c>
      <c r="C42" s="13"/>
      <c r="D42" s="13">
        <v>146867020.45000002</v>
      </c>
      <c r="E42" s="13"/>
      <c r="F42" s="13">
        <v>6096986.1500000004</v>
      </c>
      <c r="G42" s="13"/>
      <c r="H42" s="13">
        <v>683797476.54999995</v>
      </c>
    </row>
    <row r="43" spans="1:8" x14ac:dyDescent="0.25">
      <c r="A43" t="s">
        <v>2</v>
      </c>
      <c r="B43" s="13">
        <v>30597706.260000002</v>
      </c>
      <c r="C43" s="13"/>
      <c r="D43" s="13">
        <v>132886211.48</v>
      </c>
      <c r="E43" s="13"/>
      <c r="F43" s="13">
        <v>5788000.1100000003</v>
      </c>
      <c r="G43" s="13"/>
      <c r="H43" s="13">
        <v>620131949.93000007</v>
      </c>
    </row>
    <row r="44" spans="1:8" x14ac:dyDescent="0.25">
      <c r="A44" t="s">
        <v>0</v>
      </c>
      <c r="B44" s="13">
        <v>87177.45</v>
      </c>
      <c r="C44" s="13"/>
      <c r="D44" s="13">
        <v>296363.65999999997</v>
      </c>
      <c r="E44" s="13"/>
      <c r="F44" s="13">
        <v>10622.84</v>
      </c>
      <c r="G44" s="13"/>
      <c r="H44" s="13">
        <v>854497.91</v>
      </c>
    </row>
    <row r="45" spans="1:8" x14ac:dyDescent="0.25">
      <c r="A45" t="s">
        <v>31</v>
      </c>
      <c r="B45" s="13">
        <v>3120535.33</v>
      </c>
      <c r="C45" s="13"/>
      <c r="D45" s="13">
        <v>13684445.309999999</v>
      </c>
      <c r="E45" s="13"/>
      <c r="F45" s="13">
        <v>298363.2</v>
      </c>
      <c r="G45" s="13"/>
      <c r="H45" s="13">
        <v>62811028.710000008</v>
      </c>
    </row>
    <row r="46" spans="1:8" x14ac:dyDescent="0.25">
      <c r="A46" t="s">
        <v>25</v>
      </c>
      <c r="B46" s="13">
        <v>1716294.4314999986</v>
      </c>
      <c r="C46" s="13"/>
      <c r="D46" s="13">
        <v>7526444.9205</v>
      </c>
      <c r="E46" s="13"/>
      <c r="F46" s="13">
        <v>164099.76</v>
      </c>
      <c r="G46" s="13"/>
      <c r="H46" s="13">
        <v>34546065.790500008</v>
      </c>
    </row>
    <row r="47" spans="1:8" x14ac:dyDescent="0.25">
      <c r="A47" t="s">
        <v>32</v>
      </c>
      <c r="B47" s="13">
        <v>1404240.8984999987</v>
      </c>
      <c r="C47" s="13"/>
      <c r="D47" s="13">
        <v>6158000.3894999996</v>
      </c>
      <c r="E47" s="13"/>
      <c r="F47" s="13">
        <v>134263.44</v>
      </c>
      <c r="G47" s="13"/>
      <c r="H47" s="13">
        <v>28264962.919500005</v>
      </c>
    </row>
    <row r="48" spans="1:8" x14ac:dyDescent="0.25">
      <c r="A48" t="s">
        <v>5</v>
      </c>
      <c r="B48" s="26">
        <v>2000</v>
      </c>
      <c r="C48" s="13"/>
      <c r="D48" s="13"/>
      <c r="E48" s="13"/>
      <c r="F48" s="13"/>
      <c r="G48" s="13"/>
      <c r="H48" s="13"/>
    </row>
    <row r="49" spans="1:9" x14ac:dyDescent="0.25">
      <c r="B49" s="13"/>
      <c r="C49" s="13"/>
      <c r="D49" s="13"/>
      <c r="E49" s="13"/>
      <c r="F49" s="13"/>
      <c r="G49" s="13"/>
      <c r="H49" s="13"/>
    </row>
    <row r="50" spans="1:9" x14ac:dyDescent="0.25">
      <c r="B50" s="13"/>
      <c r="C50" s="13"/>
      <c r="D50" s="13"/>
      <c r="E50" s="13"/>
      <c r="F50" s="13"/>
      <c r="G50" s="13"/>
      <c r="H50" s="13"/>
    </row>
    <row r="51" spans="1:9" x14ac:dyDescent="0.25">
      <c r="A51" s="9" t="s">
        <v>74</v>
      </c>
      <c r="B51" s="13"/>
      <c r="C51" s="13"/>
      <c r="D51" s="13"/>
      <c r="E51" s="13"/>
      <c r="F51" s="13"/>
      <c r="G51" s="13"/>
      <c r="H51" s="13"/>
    </row>
    <row r="52" spans="1:9" x14ac:dyDescent="0.25">
      <c r="A52" t="s">
        <v>1</v>
      </c>
      <c r="B52" s="13">
        <v>54729707.120000005</v>
      </c>
      <c r="C52" s="13"/>
      <c r="D52" s="13">
        <v>167257764.39000002</v>
      </c>
      <c r="E52" s="13"/>
      <c r="F52" s="13">
        <v>10367567.779999999</v>
      </c>
      <c r="G52" s="13"/>
      <c r="H52" s="13">
        <v>177625332.17000002</v>
      </c>
    </row>
    <row r="53" spans="1:9" x14ac:dyDescent="0.25">
      <c r="A53" t="s">
        <v>2</v>
      </c>
      <c r="B53" s="13">
        <v>50381278.119999997</v>
      </c>
      <c r="C53" s="13"/>
      <c r="D53" s="13">
        <v>153851601.53000003</v>
      </c>
      <c r="E53" s="13"/>
      <c r="F53" s="13">
        <v>9610668.2899999991</v>
      </c>
      <c r="G53" s="13"/>
      <c r="H53" s="13">
        <v>163462269.82000002</v>
      </c>
    </row>
    <row r="54" spans="1:9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0</v>
      </c>
    </row>
    <row r="55" spans="1:9" x14ac:dyDescent="0.25">
      <c r="A55" t="s">
        <v>31</v>
      </c>
      <c r="B55" s="13">
        <v>4348429.0000000075</v>
      </c>
      <c r="C55" s="13"/>
      <c r="D55" s="13">
        <v>13406162.859999998</v>
      </c>
      <c r="E55" s="13"/>
      <c r="F55" s="13">
        <v>756899.49</v>
      </c>
      <c r="G55" s="13"/>
      <c r="H55" s="13">
        <v>14163062.349999998</v>
      </c>
    </row>
    <row r="56" spans="1:9" x14ac:dyDescent="0.25">
      <c r="A56" t="s">
        <v>25</v>
      </c>
      <c r="B56" s="13">
        <v>2391635.9500000002</v>
      </c>
      <c r="C56" s="13"/>
      <c r="D56" s="13">
        <v>7373389.5729999989</v>
      </c>
      <c r="E56" s="13"/>
      <c r="F56" s="13">
        <v>416294.71950000001</v>
      </c>
      <c r="G56" s="13"/>
      <c r="H56" s="13">
        <v>7789684.2924999995</v>
      </c>
    </row>
    <row r="57" spans="1:9" x14ac:dyDescent="0.25">
      <c r="A57" t="s">
        <v>32</v>
      </c>
      <c r="B57" s="13">
        <v>1956793.05</v>
      </c>
      <c r="C57" s="13"/>
      <c r="D57" s="13">
        <v>6032773.2869999986</v>
      </c>
      <c r="E57" s="13"/>
      <c r="F57" s="13">
        <v>340604.77049999998</v>
      </c>
      <c r="G57" s="13"/>
      <c r="H57" s="13">
        <v>6373378.0574999992</v>
      </c>
    </row>
    <row r="58" spans="1:9" x14ac:dyDescent="0.25">
      <c r="A58" t="s">
        <v>5</v>
      </c>
      <c r="B58" s="26">
        <v>1738</v>
      </c>
      <c r="C58" s="13"/>
      <c r="D58" s="13"/>
      <c r="E58" s="13"/>
      <c r="F58" s="13"/>
      <c r="G58" s="13"/>
      <c r="H58" s="13"/>
    </row>
    <row r="59" spans="1:9" x14ac:dyDescent="0.25">
      <c r="B59" s="13"/>
      <c r="C59" s="13"/>
      <c r="D59" s="13"/>
      <c r="E59" s="13"/>
      <c r="F59" s="13"/>
      <c r="G59" s="13"/>
      <c r="H59" s="13"/>
      <c r="I59" s="13"/>
    </row>
    <row r="60" spans="1:9" x14ac:dyDescent="0.25">
      <c r="B60" s="13"/>
      <c r="C60" s="13"/>
      <c r="D60" s="13"/>
      <c r="E60" s="13"/>
      <c r="F60" s="13"/>
      <c r="G60" s="13"/>
      <c r="H60" s="13"/>
      <c r="I60" s="13"/>
    </row>
    <row r="61" spans="1:9" x14ac:dyDescent="0.25">
      <c r="A61" s="8" t="s">
        <v>6</v>
      </c>
      <c r="B61" s="13"/>
      <c r="C61" s="13"/>
      <c r="D61" s="13"/>
      <c r="E61" s="13"/>
      <c r="F61" s="13"/>
      <c r="G61" s="13"/>
      <c r="H61" s="13"/>
    </row>
    <row r="62" spans="1:9" ht="13" x14ac:dyDescent="0.3">
      <c r="A62" t="s">
        <v>1</v>
      </c>
      <c r="B62" s="13">
        <v>272410810.64999998</v>
      </c>
      <c r="C62" s="13"/>
      <c r="D62" s="13">
        <v>1079483587.3499999</v>
      </c>
      <c r="E62" s="13"/>
      <c r="F62" s="13">
        <v>53235831.129999995</v>
      </c>
      <c r="G62" s="13"/>
      <c r="H62" s="28">
        <v>4778203864.25</v>
      </c>
    </row>
    <row r="63" spans="1:9" ht="13" x14ac:dyDescent="0.3">
      <c r="A63" t="s">
        <v>2</v>
      </c>
      <c r="B63" s="13">
        <v>248939821.31</v>
      </c>
      <c r="C63" s="13"/>
      <c r="D63" s="13">
        <v>984389691.25000012</v>
      </c>
      <c r="E63" s="13"/>
      <c r="F63" s="13">
        <v>48956719.200000003</v>
      </c>
      <c r="G63" s="13"/>
      <c r="H63" s="28">
        <v>4339518148.9399996</v>
      </c>
    </row>
    <row r="64" spans="1:9" ht="13" x14ac:dyDescent="0.3">
      <c r="A64" t="s">
        <v>0</v>
      </c>
      <c r="B64" s="13">
        <v>1061974.49</v>
      </c>
      <c r="C64" s="13"/>
      <c r="D64" s="13">
        <v>4135477.98</v>
      </c>
      <c r="E64" s="13"/>
      <c r="F64" s="13">
        <v>342452.38</v>
      </c>
      <c r="G64" s="13"/>
      <c r="H64" s="28">
        <v>11947077.289999999</v>
      </c>
    </row>
    <row r="65" spans="1:9" ht="13" x14ac:dyDescent="0.3">
      <c r="A65" t="s">
        <v>30</v>
      </c>
      <c r="B65" s="13">
        <v>0</v>
      </c>
      <c r="C65" s="13"/>
      <c r="D65" s="13">
        <v>0</v>
      </c>
      <c r="E65" s="13"/>
      <c r="F65" s="13">
        <v>0</v>
      </c>
      <c r="G65" s="13"/>
      <c r="H65" s="28">
        <v>209731.6</v>
      </c>
    </row>
    <row r="66" spans="1:9" ht="13" x14ac:dyDescent="0.3">
      <c r="A66" t="s">
        <v>31</v>
      </c>
      <c r="B66" s="13">
        <v>22409014.849999972</v>
      </c>
      <c r="C66" s="13"/>
      <c r="D66" s="13">
        <v>90958418.120000005</v>
      </c>
      <c r="E66" s="13"/>
      <c r="F66" s="13">
        <v>3936659.55</v>
      </c>
      <c r="G66" s="13"/>
      <c r="H66" s="28">
        <v>426948369.62</v>
      </c>
    </row>
    <row r="67" spans="1:9" x14ac:dyDescent="0.25">
      <c r="A67" t="s">
        <v>25</v>
      </c>
      <c r="B67" s="13">
        <v>12324958.167499986</v>
      </c>
      <c r="C67" s="13"/>
      <c r="D67" s="13">
        <v>50027129.966000006</v>
      </c>
      <c r="E67" s="13"/>
      <c r="F67" s="13">
        <v>2165162.7524999999</v>
      </c>
      <c r="G67" s="13"/>
      <c r="H67" s="13">
        <f>H66*0.55</f>
        <v>234821603.29100001</v>
      </c>
    </row>
    <row r="68" spans="1:9" x14ac:dyDescent="0.25">
      <c r="A68" t="s">
        <v>32</v>
      </c>
      <c r="B68" s="13">
        <v>10084056.682499988</v>
      </c>
      <c r="C68" s="13"/>
      <c r="D68" s="13">
        <v>40931288.154000007</v>
      </c>
      <c r="E68" s="13"/>
      <c r="F68" s="13">
        <v>1771496.7974999999</v>
      </c>
      <c r="G68" s="13"/>
      <c r="H68" s="13">
        <f>H66*0.45</f>
        <v>192126766.329</v>
      </c>
    </row>
    <row r="69" spans="1:9" x14ac:dyDescent="0.25">
      <c r="A69" t="s">
        <v>5</v>
      </c>
      <c r="B69" s="24">
        <v>9907</v>
      </c>
      <c r="I69" s="13"/>
    </row>
    <row r="70" spans="1:9" x14ac:dyDescent="0.25">
      <c r="B70" s="26"/>
      <c r="H70" s="13"/>
    </row>
    <row r="72" spans="1:9" ht="76.5" customHeight="1" x14ac:dyDescent="0.3">
      <c r="A72" s="92" t="s">
        <v>51</v>
      </c>
      <c r="B72" s="92"/>
      <c r="C72" s="92"/>
      <c r="D72" s="92"/>
      <c r="E72" s="92"/>
      <c r="F72" s="92"/>
      <c r="G72" s="92"/>
      <c r="H72" s="92"/>
    </row>
    <row r="73" spans="1:9" ht="13" x14ac:dyDescent="0.3">
      <c r="A73" s="27"/>
    </row>
    <row r="74" spans="1:9" ht="13" x14ac:dyDescent="0.3">
      <c r="A74" s="27"/>
    </row>
    <row r="75" spans="1:9" ht="13" x14ac:dyDescent="0.3">
      <c r="A75" s="27"/>
    </row>
    <row r="76" spans="1:9" ht="13" x14ac:dyDescent="0.3">
      <c r="A76" s="27"/>
    </row>
  </sheetData>
  <mergeCells count="4">
    <mergeCell ref="A1:H1"/>
    <mergeCell ref="A2:H2"/>
    <mergeCell ref="A39:H39"/>
    <mergeCell ref="A72:H72"/>
  </mergeCells>
  <phoneticPr fontId="8" type="noConversion"/>
  <pageMargins left="0.75" right="0.75" top="1" bottom="1" header="0.5" footer="0.5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76"/>
  <sheetViews>
    <sheetView topLeftCell="A49" workbookViewId="0">
      <selection activeCell="F37" sqref="F37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7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5">
      <c r="A5" s="9"/>
      <c r="B5" s="11" t="s">
        <v>76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41315689.899999999</v>
      </c>
      <c r="C8" s="13"/>
      <c r="D8" s="13">
        <v>138968394.81</v>
      </c>
      <c r="E8" s="13"/>
      <c r="F8" s="13">
        <v>871367828.63000011</v>
      </c>
    </row>
    <row r="9" spans="1:6" x14ac:dyDescent="0.25">
      <c r="A9" t="s">
        <v>2</v>
      </c>
      <c r="B9" s="13">
        <v>37828653.609999999</v>
      </c>
      <c r="C9" s="13"/>
      <c r="D9" s="13">
        <v>126869520.31000002</v>
      </c>
      <c r="E9" s="13"/>
      <c r="F9" s="13">
        <v>789028178.03000009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3487036.29</v>
      </c>
      <c r="C12" s="13"/>
      <c r="D12" s="13">
        <v>12098874.500000004</v>
      </c>
      <c r="E12" s="13"/>
      <c r="F12" s="13">
        <v>82532392.629999995</v>
      </c>
    </row>
    <row r="13" spans="1:6" x14ac:dyDescent="0.25">
      <c r="A13" t="s">
        <v>25</v>
      </c>
      <c r="B13" s="13">
        <v>1917869.9594999996</v>
      </c>
      <c r="C13" s="13"/>
      <c r="D13" s="13">
        <v>6654380.9750000024</v>
      </c>
      <c r="E13" s="13"/>
      <c r="F13" s="13">
        <v>45392815.946500003</v>
      </c>
    </row>
    <row r="14" spans="1:6" x14ac:dyDescent="0.25">
      <c r="A14" t="s">
        <v>32</v>
      </c>
      <c r="B14" s="13">
        <v>1569166.3304999997</v>
      </c>
      <c r="C14" s="13"/>
      <c r="D14" s="13">
        <v>5444493.5250000022</v>
      </c>
      <c r="E14" s="13"/>
      <c r="F14" s="13">
        <v>37139576.683499999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66100751.770000003</v>
      </c>
      <c r="C19" s="13"/>
      <c r="D19" s="13">
        <v>237891248.96999994</v>
      </c>
      <c r="E19" s="13"/>
      <c r="F19" s="13">
        <v>1497594036.5699999</v>
      </c>
    </row>
    <row r="20" spans="1:6" x14ac:dyDescent="0.25">
      <c r="A20" t="s">
        <v>2</v>
      </c>
      <c r="B20" s="13">
        <v>60466035.019999996</v>
      </c>
      <c r="C20" s="13"/>
      <c r="D20" s="13">
        <v>217243364.55000001</v>
      </c>
      <c r="E20" s="13"/>
      <c r="F20" s="13">
        <v>1363809493.4300001</v>
      </c>
    </row>
    <row r="21" spans="1:6" x14ac:dyDescent="0.25">
      <c r="A21" t="s">
        <v>0</v>
      </c>
      <c r="B21" s="13">
        <v>281623.17</v>
      </c>
      <c r="C21" s="13"/>
      <c r="D21" s="13">
        <v>1341319.53</v>
      </c>
      <c r="E21" s="13"/>
      <c r="F21" s="13">
        <v>3912308.42</v>
      </c>
    </row>
    <row r="22" spans="1:6" x14ac:dyDescent="0.25">
      <c r="A22" t="s">
        <v>31</v>
      </c>
      <c r="B22" s="13">
        <v>5353093.5800000075</v>
      </c>
      <c r="C22" s="13"/>
      <c r="D22" s="13">
        <v>19306564.890000004</v>
      </c>
      <c r="E22" s="13"/>
      <c r="F22" s="13">
        <v>129872234.72000001</v>
      </c>
    </row>
    <row r="23" spans="1:6" x14ac:dyDescent="0.25">
      <c r="A23" t="s">
        <v>25</v>
      </c>
      <c r="B23" s="13">
        <v>2944201.4690000042</v>
      </c>
      <c r="C23" s="13"/>
      <c r="D23" s="13">
        <v>10618610.689500004</v>
      </c>
      <c r="E23" s="13"/>
      <c r="F23" s="13">
        <v>71429729.096000016</v>
      </c>
    </row>
    <row r="24" spans="1:6" x14ac:dyDescent="0.25">
      <c r="A24" t="s">
        <v>32</v>
      </c>
      <c r="B24" s="13">
        <v>2408892.1110000033</v>
      </c>
      <c r="C24" s="13"/>
      <c r="D24" s="13">
        <v>8687954.2005000021</v>
      </c>
      <c r="E24" s="13"/>
      <c r="F24" s="13">
        <v>58442505.624000005</v>
      </c>
    </row>
    <row r="25" spans="1:6" x14ac:dyDescent="0.25">
      <c r="A25" t="s">
        <v>5</v>
      </c>
      <c r="B25" s="26">
        <v>2231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68076743.319999993</v>
      </c>
      <c r="C29" s="13"/>
      <c r="D29" s="13">
        <v>241394751.44000003</v>
      </c>
      <c r="E29" s="13"/>
      <c r="F29" s="13">
        <v>1363943505.8400002</v>
      </c>
    </row>
    <row r="30" spans="1:6" x14ac:dyDescent="0.25">
      <c r="A30" t="s">
        <v>2</v>
      </c>
      <c r="B30" s="13">
        <v>61843454.449999996</v>
      </c>
      <c r="C30" s="13"/>
      <c r="D30" s="13">
        <v>219136207.25</v>
      </c>
      <c r="E30" s="13"/>
      <c r="F30" s="13">
        <v>1235125420.8</v>
      </c>
    </row>
    <row r="31" spans="1:6" x14ac:dyDescent="0.25">
      <c r="A31" t="s">
        <v>0</v>
      </c>
      <c r="B31" s="13">
        <v>585050.92000000004</v>
      </c>
      <c r="C31" s="13"/>
      <c r="D31" s="13">
        <v>1854827.29</v>
      </c>
      <c r="E31" s="13"/>
      <c r="F31" s="13">
        <v>6199063.9199999999</v>
      </c>
    </row>
    <row r="32" spans="1:6" x14ac:dyDescent="0.25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>
        <v>5648237.9499999974</v>
      </c>
      <c r="C33" s="13"/>
      <c r="D33" s="13">
        <v>20403716.900000002</v>
      </c>
      <c r="E33" s="13"/>
      <c r="F33" s="13">
        <v>122629600.69</v>
      </c>
    </row>
    <row r="34" spans="1:6" x14ac:dyDescent="0.25">
      <c r="A34" t="s">
        <v>25</v>
      </c>
      <c r="B34" s="13">
        <v>3106530.8724999987</v>
      </c>
      <c r="C34" s="13"/>
      <c r="D34" s="13">
        <v>11222044.295000002</v>
      </c>
      <c r="E34" s="13"/>
      <c r="F34" s="13">
        <v>67446280.379500002</v>
      </c>
    </row>
    <row r="35" spans="1:6" x14ac:dyDescent="0.25">
      <c r="A35" t="s">
        <v>32</v>
      </c>
      <c r="B35" s="13">
        <v>2541707.0774999987</v>
      </c>
      <c r="C35" s="13"/>
      <c r="D35" s="13">
        <v>9181672.6050000004</v>
      </c>
      <c r="E35" s="13"/>
      <c r="F35" s="13">
        <v>55183320.310500003</v>
      </c>
    </row>
    <row r="36" spans="1:6" x14ac:dyDescent="0.25">
      <c r="A36" t="s">
        <v>5</v>
      </c>
      <c r="B36" s="29">
        <v>2735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2" t="s">
        <v>51</v>
      </c>
      <c r="B39" s="92"/>
      <c r="C39" s="92"/>
      <c r="D39" s="92"/>
      <c r="E39" s="92"/>
      <c r="F39" s="92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34487262.740000002</v>
      </c>
      <c r="C42" s="13"/>
      <c r="D42" s="13">
        <v>119158587.56000002</v>
      </c>
      <c r="E42" s="13"/>
      <c r="F42" s="13">
        <v>649992057.50999999</v>
      </c>
    </row>
    <row r="43" spans="1:6" x14ac:dyDescent="0.25">
      <c r="A43" t="s">
        <v>2</v>
      </c>
      <c r="B43" s="13">
        <v>31222779.75</v>
      </c>
      <c r="C43" s="13"/>
      <c r="D43" s="13">
        <v>108076505.33000001</v>
      </c>
      <c r="E43" s="13"/>
      <c r="F43" s="13">
        <v>589534243.67000008</v>
      </c>
    </row>
    <row r="44" spans="1:6" x14ac:dyDescent="0.25">
      <c r="A44" t="s">
        <v>0</v>
      </c>
      <c r="B44" s="13">
        <v>99002.55</v>
      </c>
      <c r="C44" s="13"/>
      <c r="D44" s="13">
        <v>219809.05</v>
      </c>
      <c r="E44" s="13"/>
      <c r="F44" s="13">
        <v>767320.46</v>
      </c>
    </row>
    <row r="45" spans="1:6" x14ac:dyDescent="0.25">
      <c r="A45" t="s">
        <v>31</v>
      </c>
      <c r="B45" s="13">
        <v>3165480.44</v>
      </c>
      <c r="C45" s="13"/>
      <c r="D45" s="13">
        <v>10862273.18</v>
      </c>
      <c r="E45" s="13"/>
      <c r="F45" s="13">
        <v>59690493.380000003</v>
      </c>
    </row>
    <row r="46" spans="1:6" x14ac:dyDescent="0.25">
      <c r="A46" t="s">
        <v>25</v>
      </c>
      <c r="B46" s="13">
        <v>1741014.2420000015</v>
      </c>
      <c r="C46" s="13"/>
      <c r="D46" s="13">
        <v>5974250.2490000008</v>
      </c>
      <c r="E46" s="13"/>
      <c r="F46" s="13">
        <v>32829771.359000005</v>
      </c>
    </row>
    <row r="47" spans="1:6" x14ac:dyDescent="0.25">
      <c r="A47" t="s">
        <v>32</v>
      </c>
      <c r="B47" s="13">
        <v>1424466.198000001</v>
      </c>
      <c r="C47" s="13"/>
      <c r="D47" s="13">
        <v>4888022.9309999999</v>
      </c>
      <c r="E47" s="13"/>
      <c r="F47" s="13">
        <v>26860722.021000002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56345807.789999999</v>
      </c>
      <c r="C52" s="13"/>
      <c r="D52" s="13">
        <v>122895625.05000001</v>
      </c>
      <c r="E52" s="13"/>
      <c r="F52" s="13">
        <v>122895625.05000001</v>
      </c>
    </row>
    <row r="53" spans="1:7" x14ac:dyDescent="0.25">
      <c r="A53" t="s">
        <v>2</v>
      </c>
      <c r="B53" s="13">
        <v>51752897.579999998</v>
      </c>
      <c r="C53" s="13"/>
      <c r="D53" s="13">
        <v>113080991.7</v>
      </c>
      <c r="E53" s="13"/>
      <c r="F53" s="13">
        <v>113080991.7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4592910.21</v>
      </c>
      <c r="C55" s="13"/>
      <c r="D55" s="13">
        <v>9814633.3499999996</v>
      </c>
      <c r="E55" s="13"/>
      <c r="F55" s="13">
        <v>9814633.3499999996</v>
      </c>
    </row>
    <row r="56" spans="1:7" x14ac:dyDescent="0.25">
      <c r="A56" t="s">
        <v>25</v>
      </c>
      <c r="B56" s="13">
        <v>2526100.6155000008</v>
      </c>
      <c r="C56" s="13"/>
      <c r="D56" s="13">
        <v>5398048.3425000003</v>
      </c>
      <c r="E56" s="13"/>
      <c r="F56" s="13">
        <v>5398048.3425000003</v>
      </c>
    </row>
    <row r="57" spans="1:7" x14ac:dyDescent="0.25">
      <c r="A57" t="s">
        <v>32</v>
      </c>
      <c r="B57" s="13">
        <v>2066809.5945000004</v>
      </c>
      <c r="C57" s="13"/>
      <c r="D57" s="13">
        <v>4416585.0075000003</v>
      </c>
      <c r="E57" s="13"/>
      <c r="F57" s="13">
        <v>4416585.0075000003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266326255.52000001</v>
      </c>
      <c r="C62" s="13"/>
      <c r="D62" s="13">
        <v>860308607.82999992</v>
      </c>
      <c r="E62" s="13"/>
      <c r="F62" s="13">
        <v>4505793053.6000004</v>
      </c>
    </row>
    <row r="63" spans="1:7" x14ac:dyDescent="0.25">
      <c r="A63" t="s">
        <v>2</v>
      </c>
      <c r="B63" s="13">
        <v>243113820.41000003</v>
      </c>
      <c r="C63" s="13"/>
      <c r="D63" s="13">
        <v>784406589.14000022</v>
      </c>
      <c r="E63" s="13"/>
      <c r="F63" s="13">
        <v>4090578327.6300001</v>
      </c>
    </row>
    <row r="64" spans="1:7" x14ac:dyDescent="0.25">
      <c r="A64" t="s">
        <v>0</v>
      </c>
      <c r="B64" s="13">
        <v>965676.64</v>
      </c>
      <c r="C64" s="13"/>
      <c r="D64" s="13">
        <v>3415955.87</v>
      </c>
      <c r="E64" s="13"/>
      <c r="F64" s="13">
        <v>10885102.800000001</v>
      </c>
    </row>
    <row r="65" spans="1:6" x14ac:dyDescent="0.25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5">
      <c r="A66" t="s">
        <v>31</v>
      </c>
      <c r="B66" s="13">
        <v>22246758.469999984</v>
      </c>
      <c r="C66" s="13"/>
      <c r="D66" s="13">
        <v>72486062.820000008</v>
      </c>
      <c r="E66" s="13"/>
      <c r="F66" s="13">
        <v>404539354.77000004</v>
      </c>
    </row>
    <row r="67" spans="1:6" x14ac:dyDescent="0.25">
      <c r="A67" t="s">
        <v>25</v>
      </c>
      <c r="B67" s="13">
        <v>12235717.158499992</v>
      </c>
      <c r="C67" s="13"/>
      <c r="D67" s="13">
        <v>39867334.551000006</v>
      </c>
      <c r="E67" s="13"/>
      <c r="F67" s="13">
        <v>222496645.12350005</v>
      </c>
    </row>
    <row r="68" spans="1:6" x14ac:dyDescent="0.25">
      <c r="A68" t="s">
        <v>32</v>
      </c>
      <c r="B68" s="13">
        <v>10011041.311499992</v>
      </c>
      <c r="C68" s="13"/>
      <c r="D68" s="13">
        <v>32618728.269000005</v>
      </c>
      <c r="E68" s="13"/>
      <c r="F68" s="13">
        <v>182042709.64650002</v>
      </c>
    </row>
    <row r="69" spans="1:6" x14ac:dyDescent="0.25">
      <c r="A69" t="s">
        <v>5</v>
      </c>
      <c r="B69" s="17">
        <f>B58+B48+B36+B25+B15</f>
        <v>9907</v>
      </c>
    </row>
    <row r="70" spans="1:6" x14ac:dyDescent="0.25">
      <c r="F70" s="13"/>
    </row>
    <row r="72" spans="1:6" ht="76.5" customHeight="1" x14ac:dyDescent="0.3">
      <c r="A72" s="92" t="s">
        <v>51</v>
      </c>
      <c r="B72" s="92"/>
      <c r="C72" s="92"/>
      <c r="D72" s="92"/>
      <c r="E72" s="92"/>
      <c r="F72" s="92"/>
    </row>
    <row r="73" spans="1:6" ht="13" x14ac:dyDescent="0.3">
      <c r="A73" s="27"/>
    </row>
    <row r="74" spans="1:6" ht="13" x14ac:dyDescent="0.3">
      <c r="A74" s="27"/>
    </row>
    <row r="75" spans="1:6" ht="13" x14ac:dyDescent="0.3">
      <c r="A75" s="27"/>
    </row>
    <row r="76" spans="1:6" ht="13" x14ac:dyDescent="0.3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76"/>
  <sheetViews>
    <sheetView workbookViewId="0">
      <selection activeCell="B3" sqref="B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79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61803021.690000013</v>
      </c>
      <c r="E8" s="13"/>
      <c r="F8" s="13">
        <v>965954293.24000013</v>
      </c>
    </row>
    <row r="9" spans="1:6" x14ac:dyDescent="0.25">
      <c r="A9" t="s">
        <v>2</v>
      </c>
      <c r="B9" s="13" t="e">
        <f>SUM(#REF!)</f>
        <v>#REF!</v>
      </c>
      <c r="C9" s="13"/>
      <c r="D9" s="13">
        <v>56327841.080000006</v>
      </c>
      <c r="E9" s="13"/>
      <c r="F9" s="13">
        <v>875269841.18000007</v>
      </c>
    </row>
    <row r="10" spans="1:6" x14ac:dyDescent="0.25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5475180.6100000013</v>
      </c>
      <c r="E12" s="13"/>
      <c r="F12" s="13">
        <v>90877194.090000004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3011349.335500001</v>
      </c>
      <c r="E13" s="13"/>
      <c r="F13" s="13">
        <f>F12*0.55</f>
        <v>49982456.749500006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2463831.2745000008</v>
      </c>
      <c r="E14" s="13"/>
      <c r="F14" s="13">
        <f>F12*0.45</f>
        <v>40894737.340500005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98660795.629999995</v>
      </c>
      <c r="E19" s="13"/>
      <c r="F19" s="13">
        <v>1651700182.9000001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90211193.909999996</v>
      </c>
      <c r="E20" s="13"/>
      <c r="F20" s="13">
        <v>1504758692.7700002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677517.85</v>
      </c>
      <c r="E21" s="13"/>
      <c r="F21" s="13">
        <v>4796307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7772083.8699999982</v>
      </c>
      <c r="E22" s="13"/>
      <c r="F22" s="13">
        <v>142145183.13000003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4274646.1284999996</v>
      </c>
      <c r="E23" s="13"/>
      <c r="F23" s="13">
        <f>F22*0.55</f>
        <v>78179850.721500024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3497437.7414999991</v>
      </c>
      <c r="E24" s="13"/>
      <c r="F24" s="13">
        <f>F22*0.45</f>
        <v>63965332.408500016</v>
      </c>
    </row>
    <row r="25" spans="1:6" x14ac:dyDescent="0.25">
      <c r="A25" t="s">
        <v>5</v>
      </c>
      <c r="B25" s="26">
        <v>2231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106853485.91000001</v>
      </c>
      <c r="E29" s="13"/>
      <c r="F29" s="13">
        <v>1529672605.4200003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96820158.86999999</v>
      </c>
      <c r="E30" s="13"/>
      <c r="F30" s="13">
        <v>1385696538.2999997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1307168.7</v>
      </c>
      <c r="E31" s="13"/>
      <c r="F31" s="13">
        <v>7942719.3899999997</v>
      </c>
    </row>
    <row r="32" spans="1:6" x14ac:dyDescent="0.25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 t="e">
        <f>SUM(#REF!)</f>
        <v>#REF!</v>
      </c>
      <c r="C33" s="13"/>
      <c r="D33" s="13">
        <v>8726158.3400000017</v>
      </c>
      <c r="E33" s="13"/>
      <c r="F33" s="13">
        <v>136043927.29999998</v>
      </c>
    </row>
    <row r="34" spans="1:6" x14ac:dyDescent="0.25">
      <c r="A34" t="s">
        <v>25</v>
      </c>
      <c r="B34" s="13" t="e">
        <f>B33*0.55</f>
        <v>#REF!</v>
      </c>
      <c r="C34" s="13"/>
      <c r="D34" s="13">
        <f>D33*0.55</f>
        <v>4799387.0870000012</v>
      </c>
      <c r="E34" s="13"/>
      <c r="F34" s="13">
        <f>F33*0.55</f>
        <v>74824160.015000001</v>
      </c>
    </row>
    <row r="35" spans="1:6" x14ac:dyDescent="0.25">
      <c r="A35" t="s">
        <v>32</v>
      </c>
      <c r="B35" s="13" t="e">
        <f>B33*0.45</f>
        <v>#REF!</v>
      </c>
      <c r="C35" s="13"/>
      <c r="D35" s="13">
        <f>D33*0.45</f>
        <v>3926771.253000001</v>
      </c>
      <c r="E35" s="13"/>
      <c r="F35" s="13">
        <f>F33*0.45</f>
        <v>61219767.284999996</v>
      </c>
    </row>
    <row r="36" spans="1:6" x14ac:dyDescent="0.25">
      <c r="A36" t="s">
        <v>5</v>
      </c>
      <c r="B36" s="29">
        <v>2735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2" t="s">
        <v>51</v>
      </c>
      <c r="B39" s="92"/>
      <c r="C39" s="92"/>
      <c r="D39" s="92"/>
      <c r="E39" s="92"/>
      <c r="F39" s="92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 t="e">
        <f>SUM(#REF!)</f>
        <v>#REF!</v>
      </c>
      <c r="C42" s="13"/>
      <c r="D42" s="13">
        <v>50695912.140000001</v>
      </c>
      <c r="E42" s="13"/>
      <c r="F42" s="13">
        <v>728396402.53999996</v>
      </c>
    </row>
    <row r="43" spans="1:6" x14ac:dyDescent="0.25">
      <c r="A43" t="s">
        <v>2</v>
      </c>
      <c r="B43" s="13" t="e">
        <f>SUM(#REF!)</f>
        <v>#REF!</v>
      </c>
      <c r="C43" s="13"/>
      <c r="D43" s="13">
        <v>46096618.430000007</v>
      </c>
      <c r="E43" s="13"/>
      <c r="F43" s="13">
        <v>660440568.25</v>
      </c>
    </row>
    <row r="44" spans="1:6" x14ac:dyDescent="0.25">
      <c r="A44" t="s">
        <v>0</v>
      </c>
      <c r="B44" s="13" t="e">
        <f>SUM(#REF!)</f>
        <v>#REF!</v>
      </c>
      <c r="C44" s="13"/>
      <c r="D44" s="13">
        <v>161664.84</v>
      </c>
      <c r="E44" s="13"/>
      <c r="F44" s="13">
        <v>1005539.91</v>
      </c>
    </row>
    <row r="45" spans="1:6" x14ac:dyDescent="0.25">
      <c r="A45" t="s">
        <v>31</v>
      </c>
      <c r="B45" s="13" t="e">
        <f>SUM(#REF!)</f>
        <v>#REF!</v>
      </c>
      <c r="C45" s="13"/>
      <c r="D45" s="13">
        <v>4437628.87</v>
      </c>
      <c r="E45" s="13"/>
      <c r="F45" s="13">
        <v>66950294.380000003</v>
      </c>
    </row>
    <row r="46" spans="1:6" x14ac:dyDescent="0.25">
      <c r="A46" t="s">
        <v>25</v>
      </c>
      <c r="B46" s="13" t="e">
        <f>B45*0.55</f>
        <v>#REF!</v>
      </c>
      <c r="C46" s="13"/>
      <c r="D46" s="13">
        <f>D45*0.55</f>
        <v>2440695.8785000001</v>
      </c>
      <c r="E46" s="13"/>
      <c r="F46" s="13">
        <f>F45*0.55</f>
        <v>36822661.909000002</v>
      </c>
    </row>
    <row r="47" spans="1:6" x14ac:dyDescent="0.25">
      <c r="A47" t="s">
        <v>32</v>
      </c>
      <c r="B47" s="13" t="e">
        <f>B45*0.45</f>
        <v>#REF!</v>
      </c>
      <c r="C47" s="13"/>
      <c r="D47" s="13">
        <f>D45*0.45</f>
        <v>1996932.9915</v>
      </c>
      <c r="E47" s="13"/>
      <c r="F47" s="13">
        <f>F45*0.45</f>
        <v>30127632.471000001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 t="e">
        <f>SUM(#REF!)</f>
        <v>#REF!</v>
      </c>
      <c r="C52" s="13"/>
      <c r="D52" s="13">
        <v>74656482.519999996</v>
      </c>
      <c r="E52" s="13"/>
      <c r="F52" s="13">
        <v>241914246.91000003</v>
      </c>
    </row>
    <row r="53" spans="1:7" x14ac:dyDescent="0.25">
      <c r="A53" t="s">
        <v>2</v>
      </c>
      <c r="B53" s="13" t="e">
        <f>SUM(#REF!)</f>
        <v>#REF!</v>
      </c>
      <c r="C53" s="13"/>
      <c r="D53" s="13">
        <v>68888952.200000003</v>
      </c>
      <c r="E53" s="13"/>
      <c r="F53" s="13">
        <v>222740553.73000002</v>
      </c>
    </row>
    <row r="54" spans="1:7" x14ac:dyDescent="0.25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 t="e">
        <f>SUM(#REF!)</f>
        <v>#REF!</v>
      </c>
      <c r="C55" s="13"/>
      <c r="D55" s="13">
        <v>5767530.3199999984</v>
      </c>
      <c r="E55" s="13"/>
      <c r="F55" s="13">
        <v>19173693.179999996</v>
      </c>
    </row>
    <row r="56" spans="1:7" x14ac:dyDescent="0.25">
      <c r="A56" t="s">
        <v>25</v>
      </c>
      <c r="B56" s="13" t="e">
        <f>B55*0.55</f>
        <v>#REF!</v>
      </c>
      <c r="C56" s="13"/>
      <c r="D56" s="13">
        <f>D55*0.55</f>
        <v>3172141.6759999995</v>
      </c>
      <c r="E56" s="13"/>
      <c r="F56" s="13">
        <f>F55*0.55</f>
        <v>10545531.248999998</v>
      </c>
    </row>
    <row r="57" spans="1:7" x14ac:dyDescent="0.25">
      <c r="A57" t="s">
        <v>32</v>
      </c>
      <c r="B57" s="13" t="e">
        <f>B55*0.45</f>
        <v>#REF!</v>
      </c>
      <c r="C57" s="13"/>
      <c r="D57" s="13">
        <f>D55*0.45</f>
        <v>2595388.6439999994</v>
      </c>
      <c r="E57" s="13"/>
      <c r="F57" s="13">
        <f>F55*0.45</f>
        <v>8628161.930999998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 t="e">
        <f>SUM(#REF!)</f>
        <v>#REF!</v>
      </c>
      <c r="C62" s="13"/>
      <c r="D62" s="13">
        <v>392669697.88999999</v>
      </c>
      <c r="E62" s="13"/>
      <c r="F62" s="13">
        <v>5117637731.0100002</v>
      </c>
    </row>
    <row r="63" spans="1:7" x14ac:dyDescent="0.25">
      <c r="A63" t="s">
        <v>2</v>
      </c>
      <c r="B63" s="13" t="e">
        <f>SUM(#REF!)</f>
        <v>#REF!</v>
      </c>
      <c r="C63" s="13"/>
      <c r="D63" s="13">
        <v>358344764.49000001</v>
      </c>
      <c r="E63" s="13"/>
      <c r="F63" s="13">
        <v>4648906194.2299995</v>
      </c>
    </row>
    <row r="64" spans="1:7" x14ac:dyDescent="0.25">
      <c r="A64" t="s">
        <v>0</v>
      </c>
      <c r="B64" s="13" t="e">
        <f>SUM(#REF!)</f>
        <v>#REF!</v>
      </c>
      <c r="C64" s="13"/>
      <c r="D64" s="13">
        <v>2146351.39</v>
      </c>
      <c r="E64" s="13"/>
      <c r="F64" s="13">
        <v>13750976.300000001</v>
      </c>
    </row>
    <row r="65" spans="1:7" x14ac:dyDescent="0.25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7" x14ac:dyDescent="0.25">
      <c r="A66" t="s">
        <v>31</v>
      </c>
      <c r="B66" s="13" t="e">
        <f>SUM(#REF!)</f>
        <v>#REF!</v>
      </c>
      <c r="C66" s="13"/>
      <c r="D66" s="13">
        <v>32178582.009999998</v>
      </c>
      <c r="E66" s="13"/>
      <c r="F66" s="13">
        <v>455190292.08000004</v>
      </c>
    </row>
    <row r="67" spans="1:7" x14ac:dyDescent="0.25">
      <c r="A67" t="s">
        <v>25</v>
      </c>
      <c r="B67" s="13" t="e">
        <f>B66*0.55</f>
        <v>#REF!</v>
      </c>
      <c r="C67" s="13"/>
      <c r="D67" s="13">
        <f>D66*0.55</f>
        <v>17698220.105500001</v>
      </c>
      <c r="E67" s="13"/>
      <c r="F67" s="13">
        <f>F66*0.55</f>
        <v>250354660.64400005</v>
      </c>
    </row>
    <row r="68" spans="1:7" x14ac:dyDescent="0.25">
      <c r="A68" t="s">
        <v>32</v>
      </c>
      <c r="B68" s="13" t="e">
        <f>B66*0.45</f>
        <v>#REF!</v>
      </c>
      <c r="C68" s="13"/>
      <c r="D68" s="13">
        <f>D66*0.45</f>
        <v>14480361.9045</v>
      </c>
      <c r="E68" s="13"/>
      <c r="F68" s="13">
        <f>F66*0.45</f>
        <v>204835631.43600002</v>
      </c>
    </row>
    <row r="69" spans="1:7" x14ac:dyDescent="0.25">
      <c r="A69" t="s">
        <v>5</v>
      </c>
      <c r="B69" s="17">
        <f>B58+B48+B36+B25+B15</f>
        <v>9907</v>
      </c>
    </row>
    <row r="70" spans="1:7" x14ac:dyDescent="0.25">
      <c r="F70" s="13"/>
      <c r="G70" s="13"/>
    </row>
    <row r="72" spans="1:7" ht="76.5" customHeight="1" x14ac:dyDescent="0.3">
      <c r="A72" s="92" t="s">
        <v>51</v>
      </c>
      <c r="B72" s="92"/>
      <c r="C72" s="92"/>
      <c r="D72" s="92"/>
      <c r="E72" s="92"/>
      <c r="F72" s="92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76"/>
  <sheetViews>
    <sheetView workbookViewId="0">
      <selection activeCell="A3" sqref="A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82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41144870.339999996</v>
      </c>
      <c r="C8" s="13"/>
      <c r="D8" s="13">
        <v>188286752.81999996</v>
      </c>
      <c r="E8" s="13"/>
      <c r="F8" s="13">
        <v>1092438024.3700001</v>
      </c>
    </row>
    <row r="9" spans="1:6" x14ac:dyDescent="0.25">
      <c r="A9" t="s">
        <v>2</v>
      </c>
      <c r="B9" s="13">
        <v>37466839.759999998</v>
      </c>
      <c r="C9" s="13"/>
      <c r="D9" s="13">
        <v>171730435.99000004</v>
      </c>
      <c r="E9" s="13"/>
      <c r="F9" s="13">
        <v>990672436.09000003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3678030.58</v>
      </c>
      <c r="C12" s="13"/>
      <c r="D12" s="13">
        <v>16556316.829999998</v>
      </c>
      <c r="E12" s="13"/>
      <c r="F12" s="13">
        <v>101958330.31</v>
      </c>
    </row>
    <row r="13" spans="1:6" x14ac:dyDescent="0.25">
      <c r="A13" t="s">
        <v>25</v>
      </c>
      <c r="B13" s="13">
        <v>2022916.8189999997</v>
      </c>
      <c r="C13" s="13"/>
      <c r="D13" s="13">
        <v>9105974.2565000001</v>
      </c>
      <c r="E13" s="13"/>
      <c r="F13" s="13">
        <v>56077081.670500003</v>
      </c>
    </row>
    <row r="14" spans="1:6" x14ac:dyDescent="0.25">
      <c r="A14" t="s">
        <v>32</v>
      </c>
      <c r="B14" s="13">
        <v>1655113.7609999997</v>
      </c>
      <c r="C14" s="13"/>
      <c r="D14" s="13">
        <v>7450342.573499999</v>
      </c>
      <c r="E14" s="13"/>
      <c r="F14" s="13">
        <v>45881248.6395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71341223.390000001</v>
      </c>
      <c r="C19" s="13"/>
      <c r="D19" s="13">
        <v>308076682.92999995</v>
      </c>
      <c r="E19" s="13"/>
      <c r="F19" s="13">
        <v>1861116070.1999998</v>
      </c>
    </row>
    <row r="20" spans="1:6" x14ac:dyDescent="0.25">
      <c r="A20" t="s">
        <v>2</v>
      </c>
      <c r="B20" s="13">
        <v>65223224.380000003</v>
      </c>
      <c r="C20" s="13"/>
      <c r="D20" s="13">
        <v>281696024.49999994</v>
      </c>
      <c r="E20" s="13"/>
      <c r="F20" s="13">
        <v>1696243523.3600001</v>
      </c>
    </row>
    <row r="21" spans="1:6" x14ac:dyDescent="0.25">
      <c r="A21" t="s">
        <v>0</v>
      </c>
      <c r="B21" s="13">
        <v>525303.55000000005</v>
      </c>
      <c r="C21" s="13"/>
      <c r="D21" s="13">
        <v>1977407.35</v>
      </c>
      <c r="E21" s="13"/>
      <c r="F21" s="13">
        <v>6096196.4999999991</v>
      </c>
    </row>
    <row r="22" spans="1:6" x14ac:dyDescent="0.25">
      <c r="A22" t="s">
        <v>31</v>
      </c>
      <c r="B22" s="13">
        <v>5592695.4599999981</v>
      </c>
      <c r="C22" s="13"/>
      <c r="D22" s="13">
        <v>24403251.079999994</v>
      </c>
      <c r="E22" s="13"/>
      <c r="F22" s="13">
        <v>158776350.34</v>
      </c>
    </row>
    <row r="23" spans="1:6" x14ac:dyDescent="0.25">
      <c r="A23" t="s">
        <v>25</v>
      </c>
      <c r="B23" s="13">
        <v>3075982.5029999991</v>
      </c>
      <c r="C23" s="13"/>
      <c r="D23" s="13">
        <v>13421788.093999999</v>
      </c>
      <c r="E23" s="13"/>
      <c r="F23" s="13">
        <v>87326992.687000006</v>
      </c>
    </row>
    <row r="24" spans="1:6" x14ac:dyDescent="0.25">
      <c r="A24" t="s">
        <v>32</v>
      </c>
      <c r="B24" s="13">
        <v>2516712.956999999</v>
      </c>
      <c r="C24" s="13"/>
      <c r="D24" s="13">
        <v>10981462.985999998</v>
      </c>
      <c r="E24" s="13"/>
      <c r="F24" s="13">
        <v>71449357.652999997</v>
      </c>
    </row>
    <row r="25" spans="1:6" x14ac:dyDescent="0.25">
      <c r="A25" t="s">
        <v>5</v>
      </c>
      <c r="B25" s="26">
        <v>2239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82415654.290000007</v>
      </c>
      <c r="C29" s="13"/>
      <c r="D29" s="13">
        <v>339664520.04000002</v>
      </c>
      <c r="E29" s="13"/>
      <c r="F29" s="13">
        <v>1762483639.5500002</v>
      </c>
    </row>
    <row r="30" spans="1:6" x14ac:dyDescent="0.25">
      <c r="A30" t="s">
        <v>2</v>
      </c>
      <c r="B30" s="13">
        <v>75061384.599999994</v>
      </c>
      <c r="C30" s="13"/>
      <c r="D30" s="13">
        <v>308301113.88</v>
      </c>
      <c r="E30" s="13"/>
      <c r="F30" s="13">
        <v>1597177493.3099999</v>
      </c>
    </row>
    <row r="31" spans="1:6" x14ac:dyDescent="0.25">
      <c r="A31" t="s">
        <v>0</v>
      </c>
      <c r="B31" s="13">
        <v>1055889.17</v>
      </c>
      <c r="C31" s="13"/>
      <c r="D31" s="13">
        <v>4080869.32</v>
      </c>
      <c r="E31" s="13"/>
      <c r="F31" s="13">
        <v>10716420.009999998</v>
      </c>
    </row>
    <row r="32" spans="1:6" x14ac:dyDescent="0.25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5">
      <c r="A33" t="s">
        <v>31</v>
      </c>
      <c r="B33" s="13">
        <v>6298380.5200000014</v>
      </c>
      <c r="C33" s="13"/>
      <c r="D33" s="13">
        <v>27301478.150000002</v>
      </c>
      <c r="E33" s="13"/>
      <c r="F33" s="13">
        <v>154619247.10999998</v>
      </c>
    </row>
    <row r="34" spans="1:6" x14ac:dyDescent="0.25">
      <c r="A34" t="s">
        <v>25</v>
      </c>
      <c r="B34" s="13">
        <v>3464109.2860000012</v>
      </c>
      <c r="C34" s="13"/>
      <c r="D34" s="13">
        <v>15015812.982500002</v>
      </c>
      <c r="E34" s="13"/>
      <c r="F34" s="13">
        <v>85040585.910500005</v>
      </c>
    </row>
    <row r="35" spans="1:6" x14ac:dyDescent="0.25">
      <c r="A35" t="s">
        <v>32</v>
      </c>
      <c r="B35" s="13">
        <v>2834271.2340000006</v>
      </c>
      <c r="C35" s="13"/>
      <c r="D35" s="13">
        <v>12285665.1675</v>
      </c>
      <c r="E35" s="13"/>
      <c r="F35" s="13">
        <v>69578661.199499995</v>
      </c>
    </row>
    <row r="36" spans="1:6" x14ac:dyDescent="0.25">
      <c r="A36" t="s">
        <v>5</v>
      </c>
      <c r="B36" s="29">
        <v>2788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2" t="s">
        <v>51</v>
      </c>
      <c r="B39" s="92"/>
      <c r="C39" s="92"/>
      <c r="D39" s="92"/>
      <c r="E39" s="92"/>
      <c r="F39" s="92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35905324.68</v>
      </c>
      <c r="C42" s="13"/>
      <c r="D42" s="13">
        <v>159575777.45000002</v>
      </c>
      <c r="E42" s="13"/>
      <c r="F42" s="13">
        <v>837276267.85000002</v>
      </c>
    </row>
    <row r="43" spans="1:6" x14ac:dyDescent="0.25">
      <c r="A43" t="s">
        <v>2</v>
      </c>
      <c r="B43" s="13">
        <v>32566267.649999999</v>
      </c>
      <c r="C43" s="13"/>
      <c r="D43" s="13">
        <v>144857702.01999998</v>
      </c>
      <c r="E43" s="13"/>
      <c r="F43" s="13">
        <v>759201651.84000003</v>
      </c>
    </row>
    <row r="44" spans="1:6" x14ac:dyDescent="0.25">
      <c r="A44" t="s">
        <v>0</v>
      </c>
      <c r="B44" s="13">
        <v>109169.5</v>
      </c>
      <c r="C44" s="13"/>
      <c r="D44" s="13">
        <v>551279.84</v>
      </c>
      <c r="E44" s="13"/>
      <c r="F44" s="13">
        <v>1395154.91</v>
      </c>
    </row>
    <row r="45" spans="1:6" x14ac:dyDescent="0.25">
      <c r="A45" t="s">
        <v>31</v>
      </c>
      <c r="B45" s="13">
        <v>3229887.53</v>
      </c>
      <c r="C45" s="13"/>
      <c r="D45" s="13">
        <v>14166795.589999994</v>
      </c>
      <c r="E45" s="13"/>
      <c r="F45" s="13">
        <v>76679461.099999994</v>
      </c>
    </row>
    <row r="46" spans="1:6" x14ac:dyDescent="0.25">
      <c r="A46" t="s">
        <v>25</v>
      </c>
      <c r="B46" s="13">
        <v>1776438.1414999997</v>
      </c>
      <c r="C46" s="13"/>
      <c r="D46" s="13">
        <v>7791737.5744999973</v>
      </c>
      <c r="E46" s="13"/>
      <c r="F46" s="13">
        <v>42173703.604999997</v>
      </c>
    </row>
    <row r="47" spans="1:6" x14ac:dyDescent="0.25">
      <c r="A47" t="s">
        <v>32</v>
      </c>
      <c r="B47" s="13">
        <v>1453449.3884999997</v>
      </c>
      <c r="C47" s="13"/>
      <c r="D47" s="13">
        <v>6375058.0154999979</v>
      </c>
      <c r="E47" s="13"/>
      <c r="F47" s="13">
        <v>34505757.494999997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54335925.730000004</v>
      </c>
      <c r="C52" s="13"/>
      <c r="D52" s="13">
        <v>236074878.90000004</v>
      </c>
      <c r="E52" s="13"/>
      <c r="F52" s="13">
        <v>403332643.29000008</v>
      </c>
    </row>
    <row r="53" spans="1:7" x14ac:dyDescent="0.25">
      <c r="A53" t="s">
        <v>2</v>
      </c>
      <c r="B53" s="13">
        <v>49894928.049999997</v>
      </c>
      <c r="C53" s="13"/>
      <c r="D53" s="13">
        <v>217246114.56000006</v>
      </c>
      <c r="E53" s="13"/>
      <c r="F53" s="13">
        <v>371097716.09000009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4440997.68</v>
      </c>
      <c r="C55" s="13"/>
      <c r="D55" s="13">
        <v>18828764.34</v>
      </c>
      <c r="E55" s="13"/>
      <c r="F55" s="13">
        <v>32234927.199999996</v>
      </c>
    </row>
    <row r="56" spans="1:7" x14ac:dyDescent="0.25">
      <c r="A56" t="s">
        <v>25</v>
      </c>
      <c r="B56" s="13">
        <v>2442548.7240000009</v>
      </c>
      <c r="C56" s="13"/>
      <c r="D56" s="13">
        <v>10355820.387</v>
      </c>
      <c r="E56" s="13"/>
      <c r="F56" s="13">
        <v>17729209.959999997</v>
      </c>
    </row>
    <row r="57" spans="1:7" x14ac:dyDescent="0.25">
      <c r="A57" t="s">
        <v>32</v>
      </c>
      <c r="B57" s="13">
        <v>1998448.9560000007</v>
      </c>
      <c r="C57" s="13"/>
      <c r="D57" s="13">
        <v>8472943.9529999997</v>
      </c>
      <c r="E57" s="13"/>
      <c r="F57" s="13">
        <v>14505717.239999998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  <c r="G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285142998.43000001</v>
      </c>
      <c r="C62" s="13"/>
      <c r="D62" s="13">
        <v>1231678612.1399999</v>
      </c>
      <c r="E62" s="13"/>
      <c r="F62" s="13">
        <v>5956646645.2600002</v>
      </c>
    </row>
    <row r="63" spans="1:7" x14ac:dyDescent="0.25">
      <c r="A63" t="s">
        <v>2</v>
      </c>
      <c r="B63" s="13">
        <v>260212644.44</v>
      </c>
      <c r="C63" s="13"/>
      <c r="D63" s="13">
        <v>1123831390.95</v>
      </c>
      <c r="E63" s="13"/>
      <c r="F63" s="13">
        <v>5414392820.6899996</v>
      </c>
    </row>
    <row r="64" spans="1:7" x14ac:dyDescent="0.25">
      <c r="A64" t="s">
        <v>0</v>
      </c>
      <c r="B64" s="13">
        <v>1690362.22</v>
      </c>
      <c r="C64" s="13"/>
      <c r="D64" s="13">
        <v>6609556.5100000016</v>
      </c>
      <c r="E64" s="13"/>
      <c r="F64" s="13">
        <v>18214181.420000002</v>
      </c>
    </row>
    <row r="65" spans="1:7" x14ac:dyDescent="0.25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5">
      <c r="A66" t="s">
        <v>31</v>
      </c>
      <c r="B66" s="13">
        <v>23239991.77</v>
      </c>
      <c r="C66" s="13"/>
      <c r="D66" s="13">
        <v>101256605.98999998</v>
      </c>
      <c r="E66" s="13"/>
      <c r="F66" s="13">
        <v>524268316.06000006</v>
      </c>
    </row>
    <row r="67" spans="1:7" x14ac:dyDescent="0.25">
      <c r="A67" t="s">
        <v>25</v>
      </c>
      <c r="B67" s="13">
        <v>12781995.4735</v>
      </c>
      <c r="C67" s="13"/>
      <c r="D67" s="13">
        <v>55691133.294499993</v>
      </c>
      <c r="E67" s="13"/>
      <c r="F67" s="13">
        <v>288347573.83300006</v>
      </c>
    </row>
    <row r="68" spans="1:7" x14ac:dyDescent="0.25">
      <c r="A68" t="s">
        <v>32</v>
      </c>
      <c r="B68" s="13">
        <v>10457996.296499999</v>
      </c>
      <c r="C68" s="13"/>
      <c r="D68" s="13">
        <v>45565472.695499994</v>
      </c>
      <c r="E68" s="13"/>
      <c r="F68" s="13">
        <v>235920742.22700003</v>
      </c>
    </row>
    <row r="69" spans="1:7" x14ac:dyDescent="0.25">
      <c r="A69" t="s">
        <v>5</v>
      </c>
      <c r="B69" s="17">
        <v>9968</v>
      </c>
    </row>
    <row r="70" spans="1:7" x14ac:dyDescent="0.25">
      <c r="D70" s="13"/>
      <c r="F70" s="13"/>
      <c r="G70" s="13"/>
    </row>
    <row r="71" spans="1:7" x14ac:dyDescent="0.25">
      <c r="D71" s="13"/>
      <c r="F71" s="13"/>
    </row>
    <row r="72" spans="1:7" ht="76.5" customHeight="1" x14ac:dyDescent="0.3">
      <c r="A72" s="92" t="s">
        <v>51</v>
      </c>
      <c r="B72" s="92"/>
      <c r="C72" s="92"/>
      <c r="D72" s="92"/>
      <c r="E72" s="92"/>
      <c r="F72" s="92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B589"/>
  <sheetViews>
    <sheetView tabSelected="1" view="pageBreakPreview" topLeftCell="A546" zoomScale="110" zoomScaleNormal="100" zoomScaleSheetLayoutView="110" workbookViewId="0">
      <pane xSplit="1" topLeftCell="B1" activePane="topRight" state="frozen"/>
      <selection activeCell="A462" sqref="A462"/>
      <selection pane="topRight" activeCell="A509" sqref="A509:XFD509"/>
    </sheetView>
  </sheetViews>
  <sheetFormatPr defaultColWidth="9.1796875" defaultRowHeight="13" x14ac:dyDescent="0.3"/>
  <cols>
    <col min="1" max="1" width="39.453125" style="32" customWidth="1"/>
    <col min="2" max="2" width="4" style="32" customWidth="1"/>
    <col min="3" max="3" width="22.7265625" style="32" customWidth="1"/>
    <col min="4" max="4" width="3.7265625" style="32" customWidth="1"/>
    <col min="5" max="5" width="25.26953125" style="32" customWidth="1"/>
    <col min="6" max="6" width="4.81640625" style="32" customWidth="1"/>
    <col min="7" max="7" width="20.7265625" style="32" customWidth="1"/>
    <col min="8" max="8" width="4.1796875" style="32" customWidth="1"/>
    <col min="9" max="9" width="20.54296875" style="32" customWidth="1"/>
    <col min="10" max="10" width="4" style="32" customWidth="1"/>
    <col min="11" max="11" width="22.54296875" style="32" customWidth="1"/>
    <col min="12" max="12" width="3.453125" style="32" customWidth="1"/>
    <col min="13" max="13" width="23.54296875" style="40" customWidth="1"/>
    <col min="14" max="14" width="3.1796875" style="32" customWidth="1"/>
    <col min="15" max="15" width="20.81640625" style="32" customWidth="1"/>
    <col min="16" max="16" width="4.26953125" style="32" customWidth="1"/>
    <col min="17" max="17" width="22.81640625" style="32" customWidth="1"/>
    <col min="18" max="18" width="4" style="32" customWidth="1"/>
    <col min="19" max="19" width="20.453125" style="32" customWidth="1"/>
    <col min="20" max="20" width="3.453125" style="32" customWidth="1"/>
    <col min="21" max="21" width="20.453125" style="32" customWidth="1"/>
    <col min="22" max="22" width="4.81640625" style="32" customWidth="1"/>
    <col min="23" max="23" width="20.453125" style="32" customWidth="1"/>
    <col min="24" max="24" width="3.54296875" style="32" customWidth="1"/>
    <col min="25" max="25" width="20.453125" style="81" customWidth="1"/>
    <col min="26" max="26" width="2.1796875" style="81" customWidth="1"/>
    <col min="27" max="27" width="24" style="81" customWidth="1"/>
    <col min="28" max="28" width="21.26953125" style="32" hidden="1" customWidth="1"/>
    <col min="29" max="31" width="0" style="32" hidden="1" customWidth="1"/>
    <col min="32" max="16384" width="9.1796875" style="32"/>
  </cols>
  <sheetData>
    <row r="1" spans="1:28" ht="52" customHeight="1" x14ac:dyDescent="0.3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79"/>
      <c r="Z1" s="79"/>
      <c r="AA1" s="79"/>
    </row>
    <row r="2" spans="1:28" ht="18.649999999999999" customHeight="1" x14ac:dyDescent="0.3">
      <c r="K2" s="33"/>
      <c r="L2" s="33"/>
      <c r="M2" s="61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80"/>
      <c r="AA2" s="80"/>
    </row>
    <row r="3" spans="1:28" ht="25.5" customHeight="1" x14ac:dyDescent="0.3">
      <c r="A3" s="95" t="s">
        <v>104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S3" s="95" t="s">
        <v>95</v>
      </c>
      <c r="T3" s="95"/>
      <c r="U3" s="95"/>
      <c r="V3" s="95"/>
      <c r="W3" s="95"/>
      <c r="X3" s="95"/>
      <c r="Y3" s="95"/>
      <c r="Z3" s="95"/>
      <c r="AA3" s="95"/>
    </row>
    <row r="4" spans="1:28" ht="23.25" customHeight="1" thickBot="1" x14ac:dyDescent="0.35">
      <c r="A4" s="67" t="s">
        <v>103</v>
      </c>
      <c r="B4" s="44"/>
      <c r="C4" s="68">
        <v>44743</v>
      </c>
      <c r="D4" s="59"/>
      <c r="E4" s="68">
        <v>44774</v>
      </c>
      <c r="F4" s="59"/>
      <c r="G4" s="68">
        <v>44805</v>
      </c>
      <c r="H4" s="59"/>
      <c r="I4" s="68">
        <v>44835</v>
      </c>
      <c r="J4" s="59"/>
      <c r="K4" s="68">
        <v>44866</v>
      </c>
      <c r="L4" s="59"/>
      <c r="M4" s="68">
        <v>44896</v>
      </c>
      <c r="N4" s="59"/>
      <c r="O4" s="68">
        <v>44927</v>
      </c>
      <c r="P4" s="59"/>
      <c r="Q4" s="68">
        <v>44958</v>
      </c>
      <c r="R4" s="59"/>
      <c r="S4" s="68">
        <v>44986</v>
      </c>
      <c r="T4" s="59"/>
      <c r="U4" s="68">
        <v>45017</v>
      </c>
      <c r="V4" s="59"/>
      <c r="W4" s="68">
        <v>45047</v>
      </c>
      <c r="X4" s="59"/>
      <c r="Y4" s="84">
        <v>45078</v>
      </c>
      <c r="Z4" s="85"/>
      <c r="AA4" s="82" t="s">
        <v>147</v>
      </c>
      <c r="AB4" s="52" t="s">
        <v>85</v>
      </c>
    </row>
    <row r="5" spans="1:28" ht="15" customHeight="1" thickTop="1" x14ac:dyDescent="0.3">
      <c r="A5" s="34" t="s">
        <v>164</v>
      </c>
      <c r="B5" s="34"/>
      <c r="C5" s="69"/>
      <c r="D5" s="42"/>
      <c r="E5" s="70"/>
      <c r="F5" s="42"/>
      <c r="G5" s="34"/>
      <c r="H5" s="42"/>
      <c r="I5" s="71"/>
      <c r="J5" s="35"/>
      <c r="K5" s="34"/>
      <c r="L5" s="34"/>
      <c r="M5" s="72"/>
      <c r="N5" s="34"/>
      <c r="O5" s="34"/>
      <c r="P5" s="34"/>
      <c r="Q5" s="34"/>
      <c r="R5" s="73"/>
      <c r="S5" s="74"/>
      <c r="T5" s="34"/>
      <c r="U5" s="34"/>
      <c r="V5" s="34"/>
      <c r="W5" s="34"/>
      <c r="X5" s="34"/>
      <c r="Y5" s="86"/>
      <c r="Z5" s="86"/>
      <c r="AB5" s="40"/>
    </row>
    <row r="6" spans="1:28" ht="14.25" customHeight="1" x14ac:dyDescent="0.3">
      <c r="A6" s="32" t="s">
        <v>1</v>
      </c>
      <c r="C6" s="40">
        <v>347544.72</v>
      </c>
      <c r="D6" s="40"/>
      <c r="E6" s="40">
        <v>408619.71</v>
      </c>
      <c r="F6" s="40"/>
      <c r="G6" s="40">
        <v>377987.77999999997</v>
      </c>
      <c r="H6" s="40"/>
      <c r="I6" s="40">
        <v>329389.69</v>
      </c>
      <c r="J6" s="40"/>
      <c r="K6" s="40">
        <v>300768.19</v>
      </c>
      <c r="L6" s="40"/>
      <c r="M6" s="40">
        <v>316811.98</v>
      </c>
      <c r="N6" s="40"/>
      <c r="O6" s="40">
        <v>341905.01</v>
      </c>
      <c r="P6" s="40"/>
      <c r="Q6" s="40">
        <v>336823.64</v>
      </c>
      <c r="R6" s="40"/>
      <c r="S6" s="40">
        <v>425228.06</v>
      </c>
      <c r="T6" s="40"/>
      <c r="U6" s="31">
        <v>468343.09</v>
      </c>
      <c r="V6" s="40"/>
      <c r="W6" s="31">
        <v>421916.7</v>
      </c>
      <c r="X6" s="40"/>
      <c r="Y6" s="81">
        <v>367036.00999999995</v>
      </c>
      <c r="AA6" s="81">
        <f>SUM(C6:Z6)</f>
        <v>4442374.58</v>
      </c>
      <c r="AB6" s="28"/>
    </row>
    <row r="7" spans="1:28" ht="14.25" customHeight="1" x14ac:dyDescent="0.3">
      <c r="A7" s="32" t="s">
        <v>2</v>
      </c>
      <c r="C7" s="40">
        <v>314253.42</v>
      </c>
      <c r="D7" s="40"/>
      <c r="E7" s="40">
        <v>379630.63</v>
      </c>
      <c r="F7" s="40"/>
      <c r="G7" s="40">
        <v>353686.14</v>
      </c>
      <c r="H7" s="40"/>
      <c r="I7" s="40">
        <v>300000.72000000003</v>
      </c>
      <c r="J7" s="40"/>
      <c r="K7" s="40">
        <v>277288.33</v>
      </c>
      <c r="L7" s="40"/>
      <c r="M7" s="40">
        <v>280258.27</v>
      </c>
      <c r="N7" s="40"/>
      <c r="O7" s="40">
        <v>307789.23000000004</v>
      </c>
      <c r="P7" s="40"/>
      <c r="Q7" s="40">
        <v>308547.02</v>
      </c>
      <c r="R7" s="40"/>
      <c r="S7" s="40">
        <v>396599.31</v>
      </c>
      <c r="T7" s="40"/>
      <c r="U7" s="31">
        <v>436556.14999999997</v>
      </c>
      <c r="V7" s="40"/>
      <c r="W7" s="31">
        <v>386307.05999999994</v>
      </c>
      <c r="X7" s="40"/>
      <c r="Y7" s="81">
        <v>329585.02</v>
      </c>
      <c r="AA7" s="81">
        <f t="shared" ref="AA7:AA11" si="0">SUM(C7:Z7)</f>
        <v>4070501.3000000003</v>
      </c>
      <c r="AB7" s="28"/>
    </row>
    <row r="8" spans="1:28" ht="14.25" customHeight="1" x14ac:dyDescent="0.3">
      <c r="A8" s="32" t="s">
        <v>88</v>
      </c>
      <c r="C8" s="40">
        <v>0</v>
      </c>
      <c r="D8" s="40"/>
      <c r="E8" s="40">
        <v>0</v>
      </c>
      <c r="F8" s="40"/>
      <c r="G8" s="40">
        <v>0</v>
      </c>
      <c r="H8" s="40"/>
      <c r="I8" s="40">
        <v>0</v>
      </c>
      <c r="J8" s="40"/>
      <c r="K8" s="40">
        <v>0</v>
      </c>
      <c r="L8" s="40"/>
      <c r="M8" s="40">
        <v>0</v>
      </c>
      <c r="N8" s="40"/>
      <c r="O8" s="40">
        <v>0</v>
      </c>
      <c r="P8" s="40"/>
      <c r="Q8" s="40">
        <v>0</v>
      </c>
      <c r="R8" s="40"/>
      <c r="S8" s="40">
        <v>0</v>
      </c>
      <c r="T8" s="40"/>
      <c r="U8" s="31">
        <v>0</v>
      </c>
      <c r="V8" s="40"/>
      <c r="W8" s="31">
        <v>0</v>
      </c>
      <c r="X8" s="40"/>
      <c r="Y8" s="81">
        <v>0</v>
      </c>
      <c r="AA8" s="81">
        <f t="shared" si="0"/>
        <v>0</v>
      </c>
      <c r="AB8" s="28"/>
    </row>
    <row r="9" spans="1:28" ht="14.25" customHeight="1" x14ac:dyDescent="0.3">
      <c r="A9" s="32" t="s">
        <v>31</v>
      </c>
      <c r="C9" s="40">
        <v>33291.300000000003</v>
      </c>
      <c r="D9" s="40"/>
      <c r="E9" s="40">
        <v>28989.079999999998</v>
      </c>
      <c r="F9" s="40"/>
      <c r="G9" s="40">
        <v>24301.640000000003</v>
      </c>
      <c r="H9" s="40"/>
      <c r="I9" s="40">
        <v>29388.970000000005</v>
      </c>
      <c r="J9" s="40"/>
      <c r="K9" s="40">
        <v>23479.86</v>
      </c>
      <c r="L9" s="40"/>
      <c r="M9" s="40">
        <v>36553.71</v>
      </c>
      <c r="N9" s="40"/>
      <c r="O9" s="40">
        <v>34115.78</v>
      </c>
      <c r="P9" s="40"/>
      <c r="Q9" s="40">
        <v>28276.620000000006</v>
      </c>
      <c r="R9" s="40"/>
      <c r="S9" s="40">
        <v>28628.750000000004</v>
      </c>
      <c r="T9" s="40"/>
      <c r="U9" s="31">
        <v>31786.94</v>
      </c>
      <c r="V9" s="40"/>
      <c r="W9" s="31">
        <v>35609.64</v>
      </c>
      <c r="X9" s="40"/>
      <c r="Y9" s="81">
        <v>37450.99</v>
      </c>
      <c r="AA9" s="81">
        <f t="shared" si="0"/>
        <v>371873.28000000003</v>
      </c>
      <c r="AB9" s="28"/>
    </row>
    <row r="10" spans="1:28" ht="14.25" customHeight="1" x14ac:dyDescent="0.3">
      <c r="A10" s="32" t="s">
        <v>87</v>
      </c>
      <c r="C10" s="40">
        <v>13982.346</v>
      </c>
      <c r="D10" s="40"/>
      <c r="E10" s="40">
        <v>12175.4136</v>
      </c>
      <c r="F10" s="40"/>
      <c r="G10" s="40">
        <v>10206.688800000002</v>
      </c>
      <c r="H10" s="40"/>
      <c r="I10" s="40">
        <v>12343.367399999999</v>
      </c>
      <c r="J10" s="40"/>
      <c r="K10" s="40">
        <v>9861.5411999999997</v>
      </c>
      <c r="L10" s="40"/>
      <c r="M10" s="40">
        <v>15352.558200000001</v>
      </c>
      <c r="N10" s="40"/>
      <c r="O10" s="40">
        <v>14328.6276</v>
      </c>
      <c r="P10" s="40"/>
      <c r="Q10" s="40">
        <v>11876.180400000001</v>
      </c>
      <c r="R10" s="40"/>
      <c r="S10" s="40">
        <v>12024.074999999999</v>
      </c>
      <c r="T10" s="40"/>
      <c r="U10" s="31">
        <v>13350.514799999999</v>
      </c>
      <c r="V10" s="40"/>
      <c r="W10" s="31">
        <v>14956.048800000002</v>
      </c>
      <c r="X10" s="40"/>
      <c r="Y10" s="81">
        <v>15729.415799999999</v>
      </c>
      <c r="AA10" s="81">
        <f t="shared" si="0"/>
        <v>156186.77759999997</v>
      </c>
      <c r="AB10" s="28"/>
    </row>
    <row r="11" spans="1:28" ht="14.25" customHeight="1" x14ac:dyDescent="0.3">
      <c r="A11" s="32" t="s">
        <v>89</v>
      </c>
      <c r="C11" s="40">
        <v>3329.1300000000006</v>
      </c>
      <c r="D11" s="40"/>
      <c r="E11" s="40">
        <v>2898.9080000000004</v>
      </c>
      <c r="F11" s="40"/>
      <c r="G11" s="40">
        <v>2430.1640000000002</v>
      </c>
      <c r="H11" s="40"/>
      <c r="I11" s="40">
        <v>2938.8970000000004</v>
      </c>
      <c r="J11" s="40"/>
      <c r="K11" s="40">
        <v>2347.9860000000003</v>
      </c>
      <c r="L11" s="40"/>
      <c r="M11" s="40">
        <v>3655.3710000000005</v>
      </c>
      <c r="N11" s="40"/>
      <c r="O11" s="40">
        <v>3411.5780000000004</v>
      </c>
      <c r="P11" s="40"/>
      <c r="Q11" s="40">
        <v>2827.6619999999998</v>
      </c>
      <c r="R11" s="40"/>
      <c r="S11" s="40">
        <v>2862.875</v>
      </c>
      <c r="T11" s="40"/>
      <c r="U11" s="31">
        <v>3178.6940000000004</v>
      </c>
      <c r="V11" s="40"/>
      <c r="W11" s="31">
        <v>3560.9640000000004</v>
      </c>
      <c r="X11" s="40"/>
      <c r="Y11" s="81">
        <v>3745.0989999999997</v>
      </c>
      <c r="AA11" s="81">
        <f t="shared" si="0"/>
        <v>37187.328000000009</v>
      </c>
      <c r="AB11" s="28"/>
    </row>
    <row r="12" spans="1:28" ht="14.25" customHeight="1" x14ac:dyDescent="0.3">
      <c r="C12" s="40"/>
      <c r="D12" s="28"/>
      <c r="E12" s="40"/>
      <c r="F12" s="40"/>
      <c r="G12" s="40"/>
      <c r="H12" s="40"/>
      <c r="I12" s="40"/>
      <c r="J12" s="40"/>
      <c r="K12" s="40"/>
      <c r="L12" s="40"/>
      <c r="N12" s="40"/>
      <c r="O12" s="40"/>
      <c r="P12" s="40"/>
      <c r="Q12" s="40"/>
      <c r="R12" s="40"/>
      <c r="S12" s="40"/>
      <c r="T12" s="40"/>
      <c r="U12" s="31"/>
      <c r="V12" s="40"/>
      <c r="W12" s="31"/>
      <c r="X12" s="40"/>
      <c r="AB12" s="58"/>
    </row>
    <row r="13" spans="1:28" ht="14.25" customHeight="1" x14ac:dyDescent="0.35">
      <c r="A13" s="43" t="s">
        <v>91</v>
      </c>
      <c r="B13" s="43"/>
      <c r="C13" s="64"/>
      <c r="D13" s="28"/>
      <c r="E13" s="64"/>
      <c r="F13" s="40"/>
      <c r="G13" s="74"/>
      <c r="H13" s="40"/>
      <c r="I13" s="64"/>
      <c r="J13" s="40"/>
      <c r="K13" s="64"/>
      <c r="L13" s="40"/>
      <c r="M13" s="64"/>
      <c r="N13" s="40"/>
      <c r="O13" s="64"/>
      <c r="P13" s="40"/>
      <c r="Q13" s="74"/>
      <c r="R13" s="40"/>
      <c r="S13" s="75"/>
      <c r="T13" s="40"/>
      <c r="U13" s="76"/>
      <c r="V13" s="40"/>
      <c r="W13" s="76"/>
      <c r="X13" s="40"/>
      <c r="Y13" s="83"/>
    </row>
    <row r="14" spans="1:28" ht="14.25" customHeight="1" x14ac:dyDescent="0.3">
      <c r="A14" s="32" t="s">
        <v>1</v>
      </c>
      <c r="C14" s="40">
        <v>1599299.7799999998</v>
      </c>
      <c r="D14" s="40"/>
      <c r="E14" s="40">
        <v>1416725.6800000002</v>
      </c>
      <c r="F14" s="40"/>
      <c r="G14" s="40">
        <v>1522905.4100000001</v>
      </c>
      <c r="H14" s="40"/>
      <c r="I14" s="40">
        <v>1381594.74</v>
      </c>
      <c r="J14" s="40"/>
      <c r="K14" s="40">
        <v>1494900.0400000003</v>
      </c>
      <c r="L14" s="40"/>
      <c r="M14" s="40">
        <v>1222196</v>
      </c>
      <c r="N14" s="40"/>
      <c r="O14" s="40">
        <v>1406219.82</v>
      </c>
      <c r="P14" s="40"/>
      <c r="Q14" s="40">
        <v>1284087.5699999998</v>
      </c>
      <c r="R14" s="40"/>
      <c r="S14" s="40">
        <v>1601955.2399999998</v>
      </c>
      <c r="T14" s="40"/>
      <c r="U14" s="31">
        <v>1407702.7599999998</v>
      </c>
      <c r="V14" s="40"/>
      <c r="W14" s="31">
        <v>1389540.5799999998</v>
      </c>
      <c r="X14" s="40"/>
      <c r="Y14" s="81">
        <v>1292175.8</v>
      </c>
      <c r="AA14" s="81">
        <f>SUM(C14:Z14)</f>
        <v>17019303.420000002</v>
      </c>
      <c r="AB14" s="28"/>
    </row>
    <row r="15" spans="1:28" ht="14.25" customHeight="1" x14ac:dyDescent="0.3">
      <c r="A15" s="32" t="s">
        <v>2</v>
      </c>
      <c r="C15" s="40">
        <v>1471477.5000000002</v>
      </c>
      <c r="D15" s="40"/>
      <c r="E15" s="40">
        <v>1295572.98</v>
      </c>
      <c r="F15" s="40"/>
      <c r="G15" s="40">
        <v>1385540.5</v>
      </c>
      <c r="H15" s="40"/>
      <c r="I15" s="40">
        <v>1238220.4200000002</v>
      </c>
      <c r="J15" s="40"/>
      <c r="K15" s="40">
        <v>1361981.33</v>
      </c>
      <c r="L15" s="40"/>
      <c r="M15" s="40">
        <v>1101689.1200000001</v>
      </c>
      <c r="N15" s="40"/>
      <c r="O15" s="40">
        <v>1301095.4099999999</v>
      </c>
      <c r="P15" s="40"/>
      <c r="Q15" s="40">
        <v>1173379.9899999998</v>
      </c>
      <c r="R15" s="40"/>
      <c r="S15" s="40">
        <v>1460077.1099999999</v>
      </c>
      <c r="T15" s="40"/>
      <c r="U15" s="31">
        <v>1252581.8399999999</v>
      </c>
      <c r="V15" s="40"/>
      <c r="W15" s="31">
        <v>1270403.81</v>
      </c>
      <c r="X15" s="40"/>
      <c r="Y15" s="81">
        <v>1174059.5900000001</v>
      </c>
      <c r="AA15" s="81">
        <f t="shared" ref="AA15:AA19" si="1">SUM(C15:Z15)</f>
        <v>15486079.6</v>
      </c>
      <c r="AB15" s="28"/>
    </row>
    <row r="16" spans="1:28" ht="14.25" customHeight="1" x14ac:dyDescent="0.3">
      <c r="A16" s="32" t="s">
        <v>88</v>
      </c>
      <c r="C16" s="40">
        <v>0</v>
      </c>
      <c r="D16" s="40"/>
      <c r="E16" s="40">
        <v>0</v>
      </c>
      <c r="F16" s="40"/>
      <c r="G16" s="40">
        <v>0</v>
      </c>
      <c r="H16" s="40"/>
      <c r="I16" s="40">
        <v>0</v>
      </c>
      <c r="J16" s="40"/>
      <c r="K16" s="40">
        <v>0</v>
      </c>
      <c r="L16" s="40"/>
      <c r="M16" s="40">
        <v>0</v>
      </c>
      <c r="N16" s="40"/>
      <c r="O16" s="40">
        <v>0</v>
      </c>
      <c r="P16" s="40"/>
      <c r="Q16" s="40">
        <v>0</v>
      </c>
      <c r="R16" s="40"/>
      <c r="S16" s="40">
        <v>0</v>
      </c>
      <c r="T16" s="40"/>
      <c r="U16" s="31">
        <v>0</v>
      </c>
      <c r="V16" s="40"/>
      <c r="W16" s="31">
        <v>0</v>
      </c>
      <c r="X16" s="40"/>
      <c r="Y16" s="81">
        <v>0</v>
      </c>
      <c r="AA16" s="81">
        <f t="shared" si="1"/>
        <v>0</v>
      </c>
      <c r="AB16" s="28"/>
    </row>
    <row r="17" spans="1:28" ht="14.25" customHeight="1" x14ac:dyDescent="0.3">
      <c r="A17" s="32" t="s">
        <v>31</v>
      </c>
      <c r="C17" s="40">
        <v>127822.28</v>
      </c>
      <c r="D17" s="40"/>
      <c r="E17" s="40">
        <v>121152.69999999998</v>
      </c>
      <c r="F17" s="40"/>
      <c r="G17" s="40">
        <v>137364.91</v>
      </c>
      <c r="H17" s="40"/>
      <c r="I17" s="40">
        <v>143374.31999999998</v>
      </c>
      <c r="J17" s="40"/>
      <c r="K17" s="40">
        <v>132918.71</v>
      </c>
      <c r="L17" s="40"/>
      <c r="M17" s="40">
        <v>120506.88</v>
      </c>
      <c r="N17" s="40"/>
      <c r="O17" s="40">
        <v>105124.41</v>
      </c>
      <c r="P17" s="40"/>
      <c r="Q17" s="40">
        <v>110707.58</v>
      </c>
      <c r="R17" s="40"/>
      <c r="S17" s="40">
        <v>141878.13</v>
      </c>
      <c r="T17" s="40"/>
      <c r="U17" s="31">
        <v>155120.91999999998</v>
      </c>
      <c r="V17" s="40"/>
      <c r="W17" s="31">
        <v>119136.77</v>
      </c>
      <c r="X17" s="40"/>
      <c r="Y17" s="81">
        <v>118116.20999999999</v>
      </c>
      <c r="AA17" s="81">
        <f t="shared" si="1"/>
        <v>1533223.8199999998</v>
      </c>
      <c r="AB17" s="28"/>
    </row>
    <row r="18" spans="1:28" ht="14.25" customHeight="1" x14ac:dyDescent="0.3">
      <c r="A18" s="32" t="s">
        <v>87</v>
      </c>
      <c r="C18" s="40">
        <v>53685.357599999996</v>
      </c>
      <c r="D18" s="40"/>
      <c r="E18" s="40">
        <v>50884.133999999998</v>
      </c>
      <c r="F18" s="40"/>
      <c r="G18" s="40">
        <v>57693.262200000005</v>
      </c>
      <c r="H18" s="40"/>
      <c r="I18" s="40">
        <v>60217.21439999999</v>
      </c>
      <c r="J18" s="40"/>
      <c r="K18" s="40">
        <v>55825.858199999995</v>
      </c>
      <c r="L18" s="40"/>
      <c r="M18" s="40">
        <v>50612.889600000002</v>
      </c>
      <c r="N18" s="40"/>
      <c r="O18" s="40">
        <v>44152.252199999995</v>
      </c>
      <c r="P18" s="40"/>
      <c r="Q18" s="40">
        <v>46497.183599999997</v>
      </c>
      <c r="R18" s="40"/>
      <c r="S18" s="40">
        <v>59588.814599999998</v>
      </c>
      <c r="T18" s="40"/>
      <c r="U18" s="31">
        <v>65150.786399999997</v>
      </c>
      <c r="V18" s="40"/>
      <c r="W18" s="31">
        <v>50037.443400000004</v>
      </c>
      <c r="X18" s="40"/>
      <c r="Y18" s="81">
        <v>49608.808199999999</v>
      </c>
      <c r="AA18" s="81">
        <f t="shared" si="1"/>
        <v>643954.00439999998</v>
      </c>
      <c r="AB18" s="28"/>
    </row>
    <row r="19" spans="1:28" ht="14.25" customHeight="1" x14ac:dyDescent="0.3">
      <c r="A19" s="32" t="s">
        <v>89</v>
      </c>
      <c r="C19" s="40">
        <v>12782.227999999999</v>
      </c>
      <c r="D19" s="40"/>
      <c r="E19" s="40">
        <v>12115.270000000002</v>
      </c>
      <c r="F19" s="40"/>
      <c r="G19" s="40">
        <v>13736.491000000002</v>
      </c>
      <c r="H19" s="40"/>
      <c r="I19" s="40">
        <v>14337.432000000001</v>
      </c>
      <c r="J19" s="40"/>
      <c r="K19" s="40">
        <v>13291.870999999999</v>
      </c>
      <c r="L19" s="40"/>
      <c r="M19" s="40">
        <v>12050.688</v>
      </c>
      <c r="N19" s="40"/>
      <c r="O19" s="40">
        <v>10512.440999999999</v>
      </c>
      <c r="P19" s="40"/>
      <c r="Q19" s="40">
        <v>11070.758000000002</v>
      </c>
      <c r="R19" s="40"/>
      <c r="S19" s="40">
        <v>14187.813</v>
      </c>
      <c r="T19" s="40"/>
      <c r="U19" s="31">
        <v>15512.092000000001</v>
      </c>
      <c r="V19" s="40"/>
      <c r="W19" s="31">
        <v>11913.677</v>
      </c>
      <c r="X19" s="40"/>
      <c r="Y19" s="81">
        <v>11811.621000000001</v>
      </c>
      <c r="AA19" s="81">
        <f t="shared" si="1"/>
        <v>153322.38200000001</v>
      </c>
      <c r="AB19" s="28"/>
    </row>
    <row r="20" spans="1:28" ht="14.25" customHeight="1" x14ac:dyDescent="0.3">
      <c r="C20" s="40"/>
      <c r="D20" s="28"/>
      <c r="E20" s="40"/>
      <c r="F20" s="40"/>
      <c r="G20" s="40"/>
      <c r="H20" s="40"/>
      <c r="I20" s="40"/>
      <c r="J20" s="40"/>
      <c r="K20" s="40"/>
      <c r="L20" s="40"/>
      <c r="N20" s="40"/>
      <c r="O20" s="40"/>
      <c r="P20" s="40"/>
      <c r="Q20" s="40"/>
      <c r="R20" s="40"/>
      <c r="S20" s="40"/>
      <c r="T20" s="40"/>
      <c r="U20" s="31"/>
      <c r="V20" s="40"/>
      <c r="W20" s="31"/>
      <c r="X20" s="40"/>
      <c r="AB20" s="28"/>
    </row>
    <row r="21" spans="1:28" ht="14.25" customHeight="1" x14ac:dyDescent="0.35">
      <c r="A21" s="43" t="s">
        <v>93</v>
      </c>
      <c r="B21" s="43"/>
      <c r="C21" s="64"/>
      <c r="D21" s="28"/>
      <c r="E21" s="64"/>
      <c r="F21" s="40"/>
      <c r="G21" s="74"/>
      <c r="H21" s="40"/>
      <c r="I21" s="64"/>
      <c r="J21" s="40"/>
      <c r="K21" s="64"/>
      <c r="L21" s="40"/>
      <c r="M21" s="64"/>
      <c r="N21" s="40"/>
      <c r="O21" s="64"/>
      <c r="P21" s="40"/>
      <c r="Q21" s="74"/>
      <c r="R21" s="40"/>
      <c r="S21" s="75"/>
      <c r="T21" s="40"/>
      <c r="U21" s="76"/>
      <c r="V21" s="40"/>
      <c r="W21" s="76"/>
      <c r="X21" s="40"/>
      <c r="Y21" s="83"/>
      <c r="AB21" s="40"/>
    </row>
    <row r="22" spans="1:28" ht="14.25" customHeight="1" x14ac:dyDescent="0.3">
      <c r="A22" s="32" t="s">
        <v>1</v>
      </c>
      <c r="C22" s="40">
        <v>690964.11999999988</v>
      </c>
      <c r="D22" s="40"/>
      <c r="E22" s="40">
        <v>685802.31</v>
      </c>
      <c r="F22" s="40"/>
      <c r="G22" s="40">
        <v>881746.75</v>
      </c>
      <c r="H22" s="40"/>
      <c r="I22" s="40">
        <v>641578.79</v>
      </c>
      <c r="J22" s="40"/>
      <c r="K22" s="40">
        <v>711318.44000000006</v>
      </c>
      <c r="L22" s="40"/>
      <c r="M22" s="40">
        <v>728919.17</v>
      </c>
      <c r="N22" s="40"/>
      <c r="O22" s="40">
        <v>653134.76</v>
      </c>
      <c r="P22" s="40"/>
      <c r="Q22" s="40">
        <v>537506.64</v>
      </c>
      <c r="R22" s="40"/>
      <c r="S22" s="40">
        <v>649354.02</v>
      </c>
      <c r="T22" s="40"/>
      <c r="U22" s="31">
        <v>570395.16999999993</v>
      </c>
      <c r="V22" s="40"/>
      <c r="W22" s="31">
        <v>571904.84000000008</v>
      </c>
      <c r="X22" s="40"/>
      <c r="Y22" s="81">
        <v>483455.29000000004</v>
      </c>
      <c r="AA22" s="81">
        <f>SUM(C22:Z22)</f>
        <v>7806080.2999999998</v>
      </c>
      <c r="AB22" s="28"/>
    </row>
    <row r="23" spans="1:28" ht="14.25" customHeight="1" x14ac:dyDescent="0.3">
      <c r="A23" s="32" t="s">
        <v>2</v>
      </c>
      <c r="C23" s="40">
        <v>615818.4800000001</v>
      </c>
      <c r="D23" s="40"/>
      <c r="E23" s="40">
        <v>632833.76</v>
      </c>
      <c r="F23" s="40"/>
      <c r="G23" s="40">
        <v>816415.24999999988</v>
      </c>
      <c r="H23" s="40"/>
      <c r="I23" s="40">
        <v>578804.67000000004</v>
      </c>
      <c r="J23" s="40"/>
      <c r="K23" s="40">
        <v>650112.94999999995</v>
      </c>
      <c r="L23" s="40"/>
      <c r="M23" s="40">
        <v>654389.43999999994</v>
      </c>
      <c r="N23" s="40"/>
      <c r="O23" s="40">
        <v>587083.28</v>
      </c>
      <c r="P23" s="40"/>
      <c r="Q23" s="40">
        <v>487641.81000000006</v>
      </c>
      <c r="R23" s="40"/>
      <c r="S23" s="40">
        <v>582483.05000000005</v>
      </c>
      <c r="T23" s="40"/>
      <c r="U23" s="31">
        <v>508287.27999999991</v>
      </c>
      <c r="V23" s="40"/>
      <c r="W23" s="31">
        <v>521077.23</v>
      </c>
      <c r="X23" s="40"/>
      <c r="Y23" s="81">
        <v>435761.81</v>
      </c>
      <c r="AA23" s="81">
        <f t="shared" ref="AA23:AA27" si="2">SUM(C23:Z23)</f>
        <v>7070709.0100000007</v>
      </c>
      <c r="AB23" s="28"/>
    </row>
    <row r="24" spans="1:28" ht="14.25" customHeight="1" x14ac:dyDescent="0.3">
      <c r="A24" s="32" t="s">
        <v>88</v>
      </c>
      <c r="C24" s="40">
        <v>0</v>
      </c>
      <c r="D24" s="40"/>
      <c r="E24" s="40">
        <v>0</v>
      </c>
      <c r="F24" s="40"/>
      <c r="G24" s="40">
        <v>0</v>
      </c>
      <c r="H24" s="40"/>
      <c r="I24" s="40">
        <v>0</v>
      </c>
      <c r="J24" s="40"/>
      <c r="K24" s="40">
        <v>0</v>
      </c>
      <c r="L24" s="40"/>
      <c r="M24" s="40">
        <v>0</v>
      </c>
      <c r="N24" s="40"/>
      <c r="O24" s="40">
        <v>0</v>
      </c>
      <c r="P24" s="40"/>
      <c r="Q24" s="40">
        <v>0</v>
      </c>
      <c r="R24" s="40"/>
      <c r="S24" s="40">
        <v>0</v>
      </c>
      <c r="T24" s="40"/>
      <c r="U24" s="31">
        <v>0</v>
      </c>
      <c r="V24" s="40"/>
      <c r="W24" s="31">
        <v>0</v>
      </c>
      <c r="X24" s="40"/>
      <c r="Y24" s="81">
        <v>0</v>
      </c>
      <c r="AA24" s="81">
        <f t="shared" si="2"/>
        <v>0</v>
      </c>
      <c r="AB24" s="28"/>
    </row>
    <row r="25" spans="1:28" ht="14.25" customHeight="1" x14ac:dyDescent="0.3">
      <c r="A25" s="32" t="s">
        <v>31</v>
      </c>
      <c r="C25" s="40">
        <v>75145.64</v>
      </c>
      <c r="D25" s="40"/>
      <c r="E25" s="40">
        <v>52968.549999999996</v>
      </c>
      <c r="F25" s="40"/>
      <c r="G25" s="40">
        <v>65331.5</v>
      </c>
      <c r="H25" s="40"/>
      <c r="I25" s="40">
        <v>62774.119999999995</v>
      </c>
      <c r="J25" s="40"/>
      <c r="K25" s="40">
        <v>61205.49</v>
      </c>
      <c r="L25" s="40"/>
      <c r="M25" s="40">
        <v>74529.73</v>
      </c>
      <c r="N25" s="40"/>
      <c r="O25" s="40">
        <v>66051.48</v>
      </c>
      <c r="P25" s="40"/>
      <c r="Q25" s="40">
        <v>49864.83</v>
      </c>
      <c r="R25" s="40"/>
      <c r="S25" s="40">
        <v>66870.97</v>
      </c>
      <c r="T25" s="40"/>
      <c r="U25" s="31">
        <v>62107.889999999992</v>
      </c>
      <c r="V25" s="40"/>
      <c r="W25" s="31">
        <v>50827.61</v>
      </c>
      <c r="X25" s="40"/>
      <c r="Y25" s="81">
        <v>47693.479999999996</v>
      </c>
      <c r="AA25" s="81">
        <f t="shared" si="2"/>
        <v>735371.28999999992</v>
      </c>
      <c r="AB25" s="28"/>
    </row>
    <row r="26" spans="1:28" ht="14.25" customHeight="1" x14ac:dyDescent="0.3">
      <c r="A26" s="32" t="s">
        <v>87</v>
      </c>
      <c r="C26" s="40">
        <v>31561.168800000007</v>
      </c>
      <c r="D26" s="40"/>
      <c r="E26" s="40">
        <v>22246.790999999997</v>
      </c>
      <c r="F26" s="40"/>
      <c r="G26" s="40">
        <v>27439.229999999996</v>
      </c>
      <c r="H26" s="40"/>
      <c r="I26" s="40">
        <v>26365.130399999998</v>
      </c>
      <c r="J26" s="40"/>
      <c r="K26" s="40">
        <v>25706.305799999998</v>
      </c>
      <c r="L26" s="40"/>
      <c r="M26" s="40">
        <v>31302.486599999997</v>
      </c>
      <c r="N26" s="40"/>
      <c r="O26" s="40">
        <v>27741.621599999999</v>
      </c>
      <c r="P26" s="40"/>
      <c r="Q26" s="40">
        <v>20943.228599999995</v>
      </c>
      <c r="R26" s="40"/>
      <c r="S26" s="40">
        <v>28085.807400000002</v>
      </c>
      <c r="T26" s="40"/>
      <c r="U26" s="31">
        <v>26085.3138</v>
      </c>
      <c r="V26" s="40"/>
      <c r="W26" s="31">
        <v>21347.5962</v>
      </c>
      <c r="X26" s="40"/>
      <c r="Y26" s="81">
        <v>20031.261600000002</v>
      </c>
      <c r="AA26" s="81">
        <f t="shared" si="2"/>
        <v>308855.94179999997</v>
      </c>
      <c r="AB26" s="28"/>
    </row>
    <row r="27" spans="1:28" ht="14.25" customHeight="1" x14ac:dyDescent="0.3">
      <c r="A27" s="32" t="s">
        <v>89</v>
      </c>
      <c r="C27" s="40">
        <v>7514.5640000000012</v>
      </c>
      <c r="D27" s="40"/>
      <c r="E27" s="40">
        <v>5296.8549999999996</v>
      </c>
      <c r="F27" s="40"/>
      <c r="G27" s="40">
        <v>6533.15</v>
      </c>
      <c r="H27" s="40"/>
      <c r="I27" s="40">
        <v>6277.4120000000003</v>
      </c>
      <c r="J27" s="40"/>
      <c r="K27" s="40">
        <v>6120.5490000000009</v>
      </c>
      <c r="L27" s="40"/>
      <c r="M27" s="40">
        <v>7452.9730000000009</v>
      </c>
      <c r="N27" s="40"/>
      <c r="O27" s="40">
        <v>6605.148000000001</v>
      </c>
      <c r="P27" s="40"/>
      <c r="Q27" s="40">
        <v>4986.4829999999993</v>
      </c>
      <c r="R27" s="40"/>
      <c r="S27" s="40">
        <v>6687.0969999999998</v>
      </c>
      <c r="T27" s="40"/>
      <c r="U27" s="31">
        <v>6210.7890000000007</v>
      </c>
      <c r="V27" s="40"/>
      <c r="W27" s="31">
        <v>5082.7610000000004</v>
      </c>
      <c r="X27" s="40"/>
      <c r="Y27" s="81">
        <v>4769.348</v>
      </c>
      <c r="AA27" s="81">
        <f t="shared" si="2"/>
        <v>73537.129000000001</v>
      </c>
      <c r="AB27" s="28"/>
    </row>
    <row r="28" spans="1:28" ht="14.25" customHeight="1" x14ac:dyDescent="0.3">
      <c r="C28" s="40"/>
      <c r="D28" s="28"/>
      <c r="E28" s="40"/>
      <c r="F28" s="40"/>
      <c r="G28" s="40"/>
      <c r="H28" s="40"/>
      <c r="I28" s="40"/>
      <c r="J28" s="40"/>
      <c r="K28" s="40"/>
      <c r="L28" s="40"/>
      <c r="N28" s="40"/>
      <c r="O28" s="40"/>
      <c r="P28" s="40"/>
      <c r="Q28" s="40"/>
      <c r="R28" s="40"/>
      <c r="S28" s="40"/>
      <c r="T28" s="40"/>
      <c r="U28" s="31"/>
      <c r="V28" s="40"/>
      <c r="W28" s="31"/>
      <c r="X28" s="40"/>
      <c r="AB28" s="28"/>
    </row>
    <row r="29" spans="1:28" ht="14.25" customHeight="1" x14ac:dyDescent="0.35">
      <c r="A29" s="43" t="s">
        <v>94</v>
      </c>
      <c r="B29" s="43"/>
      <c r="C29" s="64"/>
      <c r="D29" s="28"/>
      <c r="E29" s="64"/>
      <c r="F29" s="40"/>
      <c r="G29" s="74"/>
      <c r="H29" s="40"/>
      <c r="I29" s="64"/>
      <c r="J29" s="40"/>
      <c r="K29" s="64"/>
      <c r="L29" s="40"/>
      <c r="M29" s="64"/>
      <c r="N29" s="40"/>
      <c r="O29" s="64"/>
      <c r="P29" s="40"/>
      <c r="Q29" s="74"/>
      <c r="R29" s="40"/>
      <c r="S29" s="75"/>
      <c r="T29" s="40"/>
      <c r="U29" s="76"/>
      <c r="V29" s="40"/>
      <c r="W29" s="76"/>
      <c r="X29" s="40"/>
      <c r="Y29" s="83"/>
      <c r="AB29" s="40"/>
    </row>
    <row r="30" spans="1:28" ht="14.25" customHeight="1" x14ac:dyDescent="0.3">
      <c r="A30" s="32" t="s">
        <v>1</v>
      </c>
      <c r="C30" s="40">
        <v>1605739.35</v>
      </c>
      <c r="D30" s="60"/>
      <c r="E30" s="40">
        <v>1454922.3199999998</v>
      </c>
      <c r="F30" s="40"/>
      <c r="G30" s="40">
        <v>1151501.73</v>
      </c>
      <c r="H30" s="40"/>
      <c r="I30" s="40">
        <v>1400642.36</v>
      </c>
      <c r="J30" s="40"/>
      <c r="K30" s="40">
        <v>1326446.78</v>
      </c>
      <c r="L30" s="40"/>
      <c r="M30" s="40">
        <v>1273330.02</v>
      </c>
      <c r="N30" s="40"/>
      <c r="O30" s="40">
        <v>1247301.23</v>
      </c>
      <c r="P30" s="40"/>
      <c r="Q30" s="40">
        <v>1191187.5399999998</v>
      </c>
      <c r="R30" s="40"/>
      <c r="S30" s="40">
        <v>1187148.5899999999</v>
      </c>
      <c r="T30" s="40"/>
      <c r="U30" s="31">
        <v>1075288.5999999999</v>
      </c>
      <c r="V30" s="40"/>
      <c r="W30" s="31">
        <v>1263030.7699999998</v>
      </c>
      <c r="X30" s="40"/>
      <c r="Y30" s="81">
        <v>1262145.74</v>
      </c>
      <c r="AA30" s="81">
        <f>SUM(C30:Z30)</f>
        <v>15438685.029999999</v>
      </c>
      <c r="AB30" s="28"/>
    </row>
    <row r="31" spans="1:28" ht="14.25" customHeight="1" x14ac:dyDescent="0.3">
      <c r="A31" s="32" t="s">
        <v>2</v>
      </c>
      <c r="C31" s="40">
        <v>1486148.2699999998</v>
      </c>
      <c r="D31" s="28"/>
      <c r="E31" s="40">
        <v>1312156.95</v>
      </c>
      <c r="F31" s="40"/>
      <c r="G31" s="40">
        <v>1045340.11</v>
      </c>
      <c r="H31" s="40"/>
      <c r="I31" s="40">
        <v>1286582.0500000003</v>
      </c>
      <c r="J31" s="40"/>
      <c r="K31" s="40">
        <v>1193174.5999999999</v>
      </c>
      <c r="L31" s="40"/>
      <c r="M31" s="40">
        <v>1151766.76</v>
      </c>
      <c r="N31" s="40"/>
      <c r="O31" s="40">
        <v>1140127.2200000002</v>
      </c>
      <c r="P31" s="40"/>
      <c r="Q31" s="40">
        <v>1075086.94</v>
      </c>
      <c r="R31" s="40"/>
      <c r="S31" s="40">
        <v>1064527.43</v>
      </c>
      <c r="T31" s="40"/>
      <c r="U31" s="31">
        <v>972833.18</v>
      </c>
      <c r="V31" s="40"/>
      <c r="W31" s="31">
        <v>1144248</v>
      </c>
      <c r="X31" s="40"/>
      <c r="Y31" s="81">
        <v>1149158.33</v>
      </c>
      <c r="AA31" s="81">
        <f t="shared" ref="AA31:AA35" si="3">SUM(C31:Z31)</f>
        <v>14021149.839999998</v>
      </c>
      <c r="AB31" s="28"/>
    </row>
    <row r="32" spans="1:28" ht="14.25" customHeight="1" x14ac:dyDescent="0.3">
      <c r="A32" s="32" t="s">
        <v>88</v>
      </c>
      <c r="C32" s="40">
        <v>0</v>
      </c>
      <c r="D32" s="28"/>
      <c r="E32" s="40">
        <v>0</v>
      </c>
      <c r="F32" s="40"/>
      <c r="G32" s="40">
        <v>0</v>
      </c>
      <c r="H32" s="40"/>
      <c r="I32" s="40">
        <v>0</v>
      </c>
      <c r="J32" s="40"/>
      <c r="K32" s="40">
        <v>0</v>
      </c>
      <c r="L32" s="40"/>
      <c r="M32" s="40">
        <v>0</v>
      </c>
      <c r="N32" s="40"/>
      <c r="O32" s="40">
        <v>0</v>
      </c>
      <c r="P32" s="40"/>
      <c r="Q32" s="40">
        <v>0</v>
      </c>
      <c r="R32" s="40"/>
      <c r="S32" s="40">
        <v>0</v>
      </c>
      <c r="T32" s="40"/>
      <c r="U32" s="31">
        <v>0</v>
      </c>
      <c r="V32" s="40"/>
      <c r="W32" s="31">
        <v>0</v>
      </c>
      <c r="X32" s="40"/>
      <c r="Y32" s="81">
        <v>0</v>
      </c>
      <c r="AA32" s="81">
        <f t="shared" si="3"/>
        <v>0</v>
      </c>
      <c r="AB32" s="28"/>
    </row>
    <row r="33" spans="1:28" ht="14.25" customHeight="1" x14ac:dyDescent="0.3">
      <c r="A33" s="32" t="s">
        <v>31</v>
      </c>
      <c r="C33" s="40">
        <v>119591.07999999999</v>
      </c>
      <c r="D33" s="28"/>
      <c r="E33" s="40">
        <v>142765.37</v>
      </c>
      <c r="F33" s="40"/>
      <c r="G33" s="40">
        <v>106161.62000000001</v>
      </c>
      <c r="H33" s="40"/>
      <c r="I33" s="40">
        <v>114060.31</v>
      </c>
      <c r="J33" s="40"/>
      <c r="K33" s="40">
        <v>133272.18</v>
      </c>
      <c r="L33" s="40"/>
      <c r="M33" s="40">
        <v>121563.26000000001</v>
      </c>
      <c r="N33" s="40"/>
      <c r="O33" s="40">
        <v>107174.01</v>
      </c>
      <c r="P33" s="40"/>
      <c r="Q33" s="40">
        <v>116100.6</v>
      </c>
      <c r="R33" s="40"/>
      <c r="S33" s="40">
        <v>122621.15999999999</v>
      </c>
      <c r="T33" s="40"/>
      <c r="U33" s="31">
        <v>102455.42</v>
      </c>
      <c r="V33" s="40"/>
      <c r="W33" s="31">
        <v>118782.77000000002</v>
      </c>
      <c r="X33" s="40"/>
      <c r="Y33" s="81">
        <v>112987.41</v>
      </c>
      <c r="AA33" s="81">
        <f t="shared" si="3"/>
        <v>1417535.1899999997</v>
      </c>
      <c r="AB33" s="28"/>
    </row>
    <row r="34" spans="1:28" ht="14.25" customHeight="1" x14ac:dyDescent="0.3">
      <c r="A34" s="32" t="s">
        <v>87</v>
      </c>
      <c r="C34" s="40">
        <v>50228.253599999996</v>
      </c>
      <c r="D34" s="28"/>
      <c r="E34" s="40">
        <v>59961.455400000006</v>
      </c>
      <c r="F34" s="40"/>
      <c r="G34" s="40">
        <v>44587.880399999995</v>
      </c>
      <c r="H34" s="40"/>
      <c r="I34" s="40">
        <v>47905.330200000004</v>
      </c>
      <c r="J34" s="40"/>
      <c r="K34" s="40">
        <v>55974.315599999987</v>
      </c>
      <c r="L34" s="40"/>
      <c r="M34" s="40">
        <v>51056.569199999998</v>
      </c>
      <c r="N34" s="40"/>
      <c r="O34" s="40">
        <v>45013.084200000005</v>
      </c>
      <c r="P34" s="40"/>
      <c r="Q34" s="40">
        <v>48762.251999999993</v>
      </c>
      <c r="R34" s="40"/>
      <c r="S34" s="40">
        <v>51500.887199999997</v>
      </c>
      <c r="T34" s="40"/>
      <c r="U34" s="31">
        <v>43031.276399999988</v>
      </c>
      <c r="V34" s="40"/>
      <c r="W34" s="31">
        <v>49888.763399999996</v>
      </c>
      <c r="X34" s="40"/>
      <c r="Y34" s="81">
        <v>47454.712199999987</v>
      </c>
      <c r="AA34" s="81">
        <f t="shared" si="3"/>
        <v>595364.7797999999</v>
      </c>
      <c r="AB34" s="28"/>
    </row>
    <row r="35" spans="1:28" ht="14.25" customHeight="1" x14ac:dyDescent="0.3">
      <c r="A35" s="32" t="s">
        <v>89</v>
      </c>
      <c r="C35" s="40">
        <v>11959.108</v>
      </c>
      <c r="D35" s="28"/>
      <c r="E35" s="40">
        <v>14276.537000000002</v>
      </c>
      <c r="F35" s="40"/>
      <c r="G35" s="40">
        <v>10616.162</v>
      </c>
      <c r="H35" s="40"/>
      <c r="I35" s="40">
        <v>11406.031000000001</v>
      </c>
      <c r="J35" s="40"/>
      <c r="K35" s="40">
        <v>13327.217999999999</v>
      </c>
      <c r="L35" s="40"/>
      <c r="M35" s="40">
        <v>12156.326000000001</v>
      </c>
      <c r="N35" s="40"/>
      <c r="O35" s="40">
        <v>10717.401</v>
      </c>
      <c r="P35" s="40"/>
      <c r="Q35" s="40">
        <v>11610.060000000001</v>
      </c>
      <c r="R35" s="40"/>
      <c r="S35" s="40">
        <v>12262.116</v>
      </c>
      <c r="T35" s="40"/>
      <c r="U35" s="31">
        <v>10245.541999999999</v>
      </c>
      <c r="V35" s="40"/>
      <c r="W35" s="31">
        <v>11878.277</v>
      </c>
      <c r="X35" s="40"/>
      <c r="Y35" s="81">
        <v>11298.740999999998</v>
      </c>
      <c r="AA35" s="81">
        <f t="shared" si="3"/>
        <v>141753.519</v>
      </c>
      <c r="AB35" s="28"/>
    </row>
    <row r="36" spans="1:28" ht="14.25" customHeight="1" x14ac:dyDescent="0.3">
      <c r="A36" s="28"/>
      <c r="B36" s="28"/>
      <c r="C36" s="40"/>
      <c r="D36" s="28"/>
      <c r="E36" s="40"/>
      <c r="F36" s="40"/>
      <c r="G36" s="40"/>
      <c r="H36" s="40"/>
      <c r="I36" s="40"/>
      <c r="J36" s="40"/>
      <c r="K36" s="40"/>
      <c r="L36" s="40"/>
      <c r="N36" s="40"/>
      <c r="O36" s="40"/>
      <c r="P36" s="40"/>
      <c r="Q36" s="40"/>
      <c r="R36" s="40"/>
      <c r="S36" s="40"/>
      <c r="T36" s="40"/>
      <c r="U36" s="31"/>
      <c r="V36" s="40"/>
      <c r="W36" s="31"/>
      <c r="X36" s="40"/>
    </row>
    <row r="37" spans="1:28" ht="16.5" customHeight="1" x14ac:dyDescent="0.35">
      <c r="A37" s="43" t="s">
        <v>150</v>
      </c>
      <c r="B37" s="43"/>
      <c r="C37" s="64"/>
      <c r="D37" s="28"/>
      <c r="E37" s="64"/>
      <c r="F37" s="40"/>
      <c r="G37" s="74"/>
      <c r="H37" s="40"/>
      <c r="I37" s="64"/>
      <c r="J37" s="40"/>
      <c r="K37" s="64"/>
      <c r="L37" s="40"/>
      <c r="M37" s="64"/>
      <c r="N37" s="40"/>
      <c r="O37" s="64"/>
      <c r="P37" s="40"/>
      <c r="Q37" s="74"/>
      <c r="R37" s="40"/>
      <c r="S37" s="75"/>
      <c r="T37" s="40"/>
      <c r="U37" s="76"/>
      <c r="V37" s="40"/>
      <c r="W37" s="76"/>
      <c r="X37" s="40"/>
      <c r="Y37" s="83"/>
      <c r="AB37" s="40"/>
    </row>
    <row r="38" spans="1:28" ht="14.25" customHeight="1" x14ac:dyDescent="0.3">
      <c r="A38" s="32" t="s">
        <v>1</v>
      </c>
      <c r="C38" s="40">
        <v>627131.18999999994</v>
      </c>
      <c r="D38" s="28"/>
      <c r="E38" s="40">
        <v>689674.73</v>
      </c>
      <c r="F38" s="40"/>
      <c r="G38" s="40">
        <v>596866.02</v>
      </c>
      <c r="H38" s="40"/>
      <c r="I38" s="40">
        <v>629637.50000000012</v>
      </c>
      <c r="J38" s="40"/>
      <c r="K38" s="40">
        <v>588320.82999999996</v>
      </c>
      <c r="L38" s="40"/>
      <c r="M38" s="40">
        <v>481784.17</v>
      </c>
      <c r="N38" s="40"/>
      <c r="O38" s="40">
        <v>579070.28</v>
      </c>
      <c r="P38" s="40"/>
      <c r="Q38" s="40">
        <v>507585.69</v>
      </c>
      <c r="R38" s="40"/>
      <c r="S38" s="40">
        <v>527854</v>
      </c>
      <c r="T38" s="40"/>
      <c r="U38" s="31">
        <v>548708.30000000005</v>
      </c>
      <c r="V38" s="40"/>
      <c r="W38" s="31">
        <v>454789.06</v>
      </c>
      <c r="X38" s="40"/>
      <c r="Y38" s="81">
        <v>500399.48</v>
      </c>
      <c r="AA38" s="81">
        <f>SUM(C38:Z38)</f>
        <v>6731821.25</v>
      </c>
      <c r="AB38" s="28"/>
    </row>
    <row r="39" spans="1:28" ht="14.25" customHeight="1" x14ac:dyDescent="0.3">
      <c r="A39" s="32" t="s">
        <v>2</v>
      </c>
      <c r="C39" s="40">
        <v>583625.6100000001</v>
      </c>
      <c r="D39" s="28"/>
      <c r="E39" s="40">
        <v>627409.77</v>
      </c>
      <c r="F39" s="40"/>
      <c r="G39" s="40">
        <v>555426.29999999993</v>
      </c>
      <c r="H39" s="40"/>
      <c r="I39" s="40">
        <v>574289.25999999989</v>
      </c>
      <c r="J39" s="40"/>
      <c r="K39" s="40">
        <v>531218.71000000008</v>
      </c>
      <c r="L39" s="40"/>
      <c r="M39" s="40">
        <v>432612.14999999997</v>
      </c>
      <c r="N39" s="40"/>
      <c r="O39" s="40">
        <v>541878.46999999986</v>
      </c>
      <c r="P39" s="40"/>
      <c r="Q39" s="40">
        <v>466805.57</v>
      </c>
      <c r="R39" s="40"/>
      <c r="S39" s="40">
        <v>480516.97</v>
      </c>
      <c r="T39" s="40"/>
      <c r="U39" s="31">
        <v>519069.03</v>
      </c>
      <c r="V39" s="40"/>
      <c r="W39" s="31">
        <v>402452.37</v>
      </c>
      <c r="X39" s="40"/>
      <c r="Y39" s="81">
        <v>458751.47000000003</v>
      </c>
      <c r="AA39" s="81">
        <f t="shared" ref="AA39:AA43" si="4">SUM(C39:Z39)</f>
        <v>6174055.6799999997</v>
      </c>
      <c r="AB39" s="28"/>
    </row>
    <row r="40" spans="1:28" ht="14.25" customHeight="1" x14ac:dyDescent="0.3">
      <c r="A40" s="32" t="s">
        <v>88</v>
      </c>
      <c r="C40" s="40">
        <v>0</v>
      </c>
      <c r="D40" s="28"/>
      <c r="E40" s="40">
        <v>0</v>
      </c>
      <c r="F40" s="40"/>
      <c r="G40" s="40">
        <v>0</v>
      </c>
      <c r="H40" s="40"/>
      <c r="I40" s="40">
        <v>0</v>
      </c>
      <c r="J40" s="40"/>
      <c r="K40" s="40">
        <v>0</v>
      </c>
      <c r="L40" s="40"/>
      <c r="M40" s="40">
        <v>0</v>
      </c>
      <c r="N40" s="40"/>
      <c r="O40" s="40">
        <v>0</v>
      </c>
      <c r="P40" s="40"/>
      <c r="Q40" s="40">
        <v>0</v>
      </c>
      <c r="R40" s="40"/>
      <c r="S40" s="40">
        <v>0</v>
      </c>
      <c r="T40" s="40"/>
      <c r="U40" s="31">
        <v>0</v>
      </c>
      <c r="V40" s="40"/>
      <c r="W40" s="31">
        <v>0</v>
      </c>
      <c r="X40" s="40"/>
      <c r="Y40" s="81">
        <v>0</v>
      </c>
      <c r="AA40" s="81">
        <f t="shared" si="4"/>
        <v>0</v>
      </c>
      <c r="AB40" s="28"/>
    </row>
    <row r="41" spans="1:28" ht="14.25" customHeight="1" x14ac:dyDescent="0.3">
      <c r="A41" s="32" t="s">
        <v>31</v>
      </c>
      <c r="C41" s="40">
        <v>43505.58</v>
      </c>
      <c r="D41" s="28"/>
      <c r="E41" s="40">
        <v>62264.959999999992</v>
      </c>
      <c r="F41" s="40"/>
      <c r="G41" s="40">
        <v>41439.720000000008</v>
      </c>
      <c r="H41" s="40"/>
      <c r="I41" s="40">
        <v>55348.240000000005</v>
      </c>
      <c r="J41" s="40"/>
      <c r="K41" s="40">
        <v>57102.12</v>
      </c>
      <c r="L41" s="40"/>
      <c r="M41" s="40">
        <v>49172.020000000004</v>
      </c>
      <c r="N41" s="40"/>
      <c r="O41" s="40">
        <v>37191.81</v>
      </c>
      <c r="P41" s="40"/>
      <c r="Q41" s="40">
        <v>40780.119999999995</v>
      </c>
      <c r="R41" s="40"/>
      <c r="S41" s="40">
        <v>47337.03</v>
      </c>
      <c r="T41" s="40"/>
      <c r="U41" s="31">
        <v>29639.270000000004</v>
      </c>
      <c r="V41" s="40"/>
      <c r="W41" s="31">
        <v>52336.69</v>
      </c>
      <c r="X41" s="40"/>
      <c r="Y41" s="81">
        <v>41648.01</v>
      </c>
      <c r="AA41" s="81">
        <f t="shared" si="4"/>
        <v>557765.56999999995</v>
      </c>
      <c r="AB41" s="28"/>
    </row>
    <row r="42" spans="1:28" ht="14.25" customHeight="1" x14ac:dyDescent="0.3">
      <c r="A42" s="32" t="s">
        <v>87</v>
      </c>
      <c r="C42" s="40">
        <v>18272.3436</v>
      </c>
      <c r="D42" s="28"/>
      <c r="E42" s="40">
        <v>26151.283199999998</v>
      </c>
      <c r="F42" s="40"/>
      <c r="G42" s="40">
        <v>17404.682399999998</v>
      </c>
      <c r="H42" s="40"/>
      <c r="I42" s="40">
        <v>23246.2608</v>
      </c>
      <c r="J42" s="40"/>
      <c r="K42" s="40">
        <v>23982.890399999997</v>
      </c>
      <c r="L42" s="40"/>
      <c r="M42" s="40">
        <v>20652.2484</v>
      </c>
      <c r="N42" s="40"/>
      <c r="O42" s="40">
        <v>15620.5602</v>
      </c>
      <c r="P42" s="40"/>
      <c r="Q42" s="40">
        <v>17127.650400000002</v>
      </c>
      <c r="R42" s="40"/>
      <c r="S42" s="40">
        <v>19881.552599999999</v>
      </c>
      <c r="T42" s="40"/>
      <c r="U42" s="31">
        <v>12448.493399999999</v>
      </c>
      <c r="V42" s="40"/>
      <c r="W42" s="31">
        <v>21981.409800000005</v>
      </c>
      <c r="X42" s="40"/>
      <c r="Y42" s="81">
        <v>17492.164199999996</v>
      </c>
      <c r="AA42" s="81">
        <f t="shared" si="4"/>
        <v>234261.53939999998</v>
      </c>
      <c r="AB42" s="28"/>
    </row>
    <row r="43" spans="1:28" ht="14.25" customHeight="1" x14ac:dyDescent="0.3">
      <c r="A43" s="32" t="s">
        <v>89</v>
      </c>
      <c r="C43" s="40">
        <v>4350.558</v>
      </c>
      <c r="D43" s="28"/>
      <c r="E43" s="40">
        <v>6226.4960000000001</v>
      </c>
      <c r="F43" s="40"/>
      <c r="G43" s="40">
        <v>4143.9719999999998</v>
      </c>
      <c r="H43" s="40"/>
      <c r="I43" s="40">
        <v>5534.8240000000005</v>
      </c>
      <c r="J43" s="40"/>
      <c r="K43" s="40">
        <v>5710.2120000000014</v>
      </c>
      <c r="L43" s="40"/>
      <c r="M43" s="40">
        <v>4917.2020000000002</v>
      </c>
      <c r="N43" s="40"/>
      <c r="O43" s="40">
        <v>3719.181</v>
      </c>
      <c r="P43" s="40"/>
      <c r="Q43" s="40">
        <v>4078.0120000000006</v>
      </c>
      <c r="R43" s="40"/>
      <c r="S43" s="40">
        <v>4733.7030000000004</v>
      </c>
      <c r="T43" s="40"/>
      <c r="U43" s="31">
        <v>2963.9270000000006</v>
      </c>
      <c r="V43" s="40"/>
      <c r="W43" s="31">
        <v>5233.6689999999999</v>
      </c>
      <c r="X43" s="40"/>
      <c r="Y43" s="81">
        <v>4164.8010000000004</v>
      </c>
      <c r="AA43" s="81">
        <f t="shared" si="4"/>
        <v>55776.557000000008</v>
      </c>
      <c r="AB43" s="28"/>
    </row>
    <row r="44" spans="1:28" ht="14.25" customHeight="1" x14ac:dyDescent="0.3">
      <c r="C44" s="40"/>
      <c r="D44" s="28"/>
      <c r="E44" s="40"/>
      <c r="F44" s="40"/>
      <c r="G44" s="40"/>
      <c r="H44" s="40"/>
      <c r="I44" s="40"/>
      <c r="J44" s="40"/>
      <c r="K44" s="40"/>
      <c r="L44" s="40"/>
      <c r="N44" s="40"/>
      <c r="O44" s="40"/>
      <c r="P44" s="40"/>
      <c r="Q44" s="40"/>
      <c r="R44" s="40"/>
      <c r="S44" s="40"/>
      <c r="T44" s="40"/>
      <c r="U44" s="31"/>
      <c r="V44" s="40"/>
      <c r="W44" s="31"/>
      <c r="X44" s="40"/>
      <c r="AB44" s="28"/>
    </row>
    <row r="45" spans="1:28" ht="14.25" customHeight="1" x14ac:dyDescent="0.35">
      <c r="A45" s="43" t="s">
        <v>96</v>
      </c>
      <c r="B45" s="43"/>
      <c r="C45" s="64"/>
      <c r="D45" s="28"/>
      <c r="E45" s="64"/>
      <c r="F45" s="40"/>
      <c r="G45" s="74"/>
      <c r="H45" s="40"/>
      <c r="I45" s="64"/>
      <c r="J45" s="40"/>
      <c r="K45" s="64"/>
      <c r="L45" s="40"/>
      <c r="M45" s="64"/>
      <c r="N45" s="40"/>
      <c r="O45" s="64"/>
      <c r="P45" s="40"/>
      <c r="Q45" s="74"/>
      <c r="R45" s="40"/>
      <c r="S45" s="75"/>
      <c r="T45" s="40"/>
      <c r="U45" s="76"/>
      <c r="V45" s="40"/>
      <c r="W45" s="76"/>
      <c r="X45" s="40"/>
      <c r="Y45" s="83"/>
      <c r="AB45" s="28"/>
    </row>
    <row r="46" spans="1:28" ht="14.25" customHeight="1" x14ac:dyDescent="0.3">
      <c r="A46" s="32" t="s">
        <v>1</v>
      </c>
      <c r="C46" s="40">
        <v>1671340.07</v>
      </c>
      <c r="D46" s="28"/>
      <c r="E46" s="40">
        <v>1755510.99</v>
      </c>
      <c r="F46" s="40"/>
      <c r="G46" s="40">
        <v>1580467.5399999998</v>
      </c>
      <c r="H46" s="40"/>
      <c r="I46" s="40">
        <v>1669162.0699999998</v>
      </c>
      <c r="J46" s="40"/>
      <c r="K46" s="40">
        <v>1827473.83</v>
      </c>
      <c r="L46" s="40"/>
      <c r="M46" s="40">
        <v>1545026.74</v>
      </c>
      <c r="N46" s="40"/>
      <c r="O46" s="40">
        <v>1400963.8699999999</v>
      </c>
      <c r="P46" s="40"/>
      <c r="Q46" s="40">
        <v>1512676.9700000002</v>
      </c>
      <c r="R46" s="40"/>
      <c r="S46" s="40">
        <v>1722206.7899999998</v>
      </c>
      <c r="T46" s="40"/>
      <c r="U46" s="31">
        <v>1725153.86</v>
      </c>
      <c r="V46" s="40"/>
      <c r="W46" s="31">
        <v>1631083.6300000004</v>
      </c>
      <c r="X46" s="40"/>
      <c r="Y46" s="81">
        <v>1762368.6800000002</v>
      </c>
      <c r="AA46" s="81">
        <f t="shared" ref="AA46:AA51" si="5">SUM(C46:Z46)</f>
        <v>19803435.039999999</v>
      </c>
      <c r="AB46" s="28"/>
    </row>
    <row r="47" spans="1:28" ht="14.25" customHeight="1" x14ac:dyDescent="0.3">
      <c r="A47" s="32" t="s">
        <v>2</v>
      </c>
      <c r="C47" s="40">
        <v>1520268.79</v>
      </c>
      <c r="D47" s="28"/>
      <c r="E47" s="40">
        <v>1596734.81</v>
      </c>
      <c r="F47" s="40"/>
      <c r="G47" s="40">
        <v>1475035.6400000001</v>
      </c>
      <c r="H47" s="40"/>
      <c r="I47" s="40">
        <v>1530877.4600000002</v>
      </c>
      <c r="J47" s="40"/>
      <c r="K47" s="40">
        <v>1673501.68</v>
      </c>
      <c r="L47" s="40"/>
      <c r="M47" s="40">
        <v>1399497.11</v>
      </c>
      <c r="N47" s="40"/>
      <c r="O47" s="40">
        <v>1261256.1999999997</v>
      </c>
      <c r="P47" s="40"/>
      <c r="Q47" s="40">
        <v>1390674.9100000001</v>
      </c>
      <c r="R47" s="40"/>
      <c r="S47" s="40">
        <v>1566370.8</v>
      </c>
      <c r="T47" s="40"/>
      <c r="U47" s="31">
        <v>1569464.7800000003</v>
      </c>
      <c r="V47" s="40"/>
      <c r="W47" s="31">
        <v>1493005.22</v>
      </c>
      <c r="X47" s="40"/>
      <c r="Y47" s="81">
        <v>1656147.04</v>
      </c>
      <c r="AA47" s="81">
        <f t="shared" si="5"/>
        <v>18132834.440000001</v>
      </c>
      <c r="AB47" s="28"/>
    </row>
    <row r="48" spans="1:28" ht="14.25" customHeight="1" x14ac:dyDescent="0.3">
      <c r="A48" s="32" t="s">
        <v>88</v>
      </c>
      <c r="C48" s="40">
        <v>0</v>
      </c>
      <c r="D48" s="28"/>
      <c r="E48" s="40">
        <v>0</v>
      </c>
      <c r="F48" s="40"/>
      <c r="G48" s="40">
        <v>0</v>
      </c>
      <c r="H48" s="40"/>
      <c r="I48" s="40">
        <v>0</v>
      </c>
      <c r="J48" s="40"/>
      <c r="K48" s="40">
        <v>0</v>
      </c>
      <c r="L48" s="40"/>
      <c r="M48" s="40">
        <v>0</v>
      </c>
      <c r="N48" s="40"/>
      <c r="O48" s="40">
        <v>0</v>
      </c>
      <c r="P48" s="40"/>
      <c r="Q48" s="40">
        <v>0</v>
      </c>
      <c r="R48" s="40"/>
      <c r="S48" s="40">
        <v>0</v>
      </c>
      <c r="T48" s="40"/>
      <c r="U48" s="31">
        <v>0</v>
      </c>
      <c r="V48" s="40"/>
      <c r="W48" s="31">
        <v>0</v>
      </c>
      <c r="X48" s="40"/>
      <c r="Y48" s="81">
        <v>0</v>
      </c>
      <c r="AA48" s="81">
        <f t="shared" si="5"/>
        <v>0</v>
      </c>
      <c r="AB48" s="28"/>
    </row>
    <row r="49" spans="1:28" ht="14.25" customHeight="1" x14ac:dyDescent="0.3">
      <c r="A49" s="32" t="s">
        <v>31</v>
      </c>
      <c r="C49" s="40">
        <v>151071.27999999997</v>
      </c>
      <c r="D49" s="28"/>
      <c r="E49" s="40">
        <v>158776.18000000002</v>
      </c>
      <c r="F49" s="40"/>
      <c r="G49" s="40">
        <v>105431.9</v>
      </c>
      <c r="H49" s="40"/>
      <c r="I49" s="40">
        <v>138284.61000000002</v>
      </c>
      <c r="J49" s="40"/>
      <c r="K49" s="40">
        <v>153972.15</v>
      </c>
      <c r="L49" s="40"/>
      <c r="M49" s="40">
        <v>145529.63</v>
      </c>
      <c r="N49" s="40"/>
      <c r="O49" s="40">
        <v>139707.67000000001</v>
      </c>
      <c r="P49" s="40"/>
      <c r="Q49" s="40">
        <v>122002.06</v>
      </c>
      <c r="R49" s="40"/>
      <c r="S49" s="40">
        <v>155835.99000000002</v>
      </c>
      <c r="T49" s="40"/>
      <c r="U49" s="31">
        <v>155689.07999999999</v>
      </c>
      <c r="V49" s="40"/>
      <c r="W49" s="31">
        <v>138078.41</v>
      </c>
      <c r="X49" s="40"/>
      <c r="Y49" s="81">
        <v>106221.64</v>
      </c>
      <c r="AA49" s="81">
        <f t="shared" si="5"/>
        <v>1670600.5999999999</v>
      </c>
      <c r="AB49" s="28"/>
    </row>
    <row r="50" spans="1:28" ht="14.25" customHeight="1" x14ac:dyDescent="0.3">
      <c r="A50" s="32" t="s">
        <v>87</v>
      </c>
      <c r="C50" s="40">
        <v>63449.937599999997</v>
      </c>
      <c r="D50" s="28"/>
      <c r="E50" s="40">
        <v>66685.995599999995</v>
      </c>
      <c r="F50" s="40"/>
      <c r="G50" s="40">
        <v>44281.398000000001</v>
      </c>
      <c r="H50" s="40"/>
      <c r="I50" s="40">
        <v>58079.536199999995</v>
      </c>
      <c r="J50" s="40"/>
      <c r="K50" s="40">
        <v>64668.302999999993</v>
      </c>
      <c r="L50" s="40"/>
      <c r="M50" s="40">
        <v>61122.444599999995</v>
      </c>
      <c r="N50" s="40"/>
      <c r="O50" s="40">
        <v>58677.221399999995</v>
      </c>
      <c r="P50" s="40"/>
      <c r="Q50" s="40">
        <v>51240.865199999993</v>
      </c>
      <c r="R50" s="40"/>
      <c r="S50" s="40">
        <v>65451.115799999992</v>
      </c>
      <c r="T50" s="40"/>
      <c r="U50" s="31">
        <v>65389.413599999993</v>
      </c>
      <c r="V50" s="40"/>
      <c r="W50" s="31">
        <v>57992.932199999996</v>
      </c>
      <c r="X50" s="40"/>
      <c r="Y50" s="81">
        <v>44613.088800000005</v>
      </c>
      <c r="AA50" s="81">
        <f t="shared" si="5"/>
        <v>701652.25199999998</v>
      </c>
      <c r="AB50" s="28"/>
    </row>
    <row r="51" spans="1:28" ht="15" customHeight="1" x14ac:dyDescent="0.3">
      <c r="A51" s="32" t="s">
        <v>89</v>
      </c>
      <c r="C51" s="40">
        <v>15107.128000000001</v>
      </c>
      <c r="D51" s="28"/>
      <c r="E51" s="40">
        <v>15877.618</v>
      </c>
      <c r="F51" s="40"/>
      <c r="G51" s="40">
        <v>10543.19</v>
      </c>
      <c r="H51" s="40"/>
      <c r="I51" s="40">
        <v>13828.460999999999</v>
      </c>
      <c r="J51" s="40"/>
      <c r="K51" s="40">
        <v>15397.215000000002</v>
      </c>
      <c r="L51" s="40"/>
      <c r="M51" s="40">
        <v>14552.963000000002</v>
      </c>
      <c r="N51" s="40"/>
      <c r="O51" s="40">
        <v>13970.767</v>
      </c>
      <c r="P51" s="40"/>
      <c r="Q51" s="40">
        <v>12200.206</v>
      </c>
      <c r="R51" s="40"/>
      <c r="S51" s="40">
        <v>15583.598999999998</v>
      </c>
      <c r="T51" s="40"/>
      <c r="U51" s="31">
        <v>15568.908000000003</v>
      </c>
      <c r="V51" s="40"/>
      <c r="W51" s="31">
        <v>13807.841</v>
      </c>
      <c r="X51" s="40"/>
      <c r="Y51" s="81">
        <v>10622.164000000001</v>
      </c>
      <c r="AA51" s="81">
        <f t="shared" si="5"/>
        <v>167060.06</v>
      </c>
      <c r="AB51" s="28"/>
    </row>
    <row r="52" spans="1:28" ht="15" customHeight="1" x14ac:dyDescent="0.3">
      <c r="C52" s="40"/>
      <c r="D52" s="28"/>
      <c r="E52" s="40"/>
      <c r="F52" s="40"/>
      <c r="G52" s="40"/>
      <c r="H52" s="40"/>
      <c r="I52" s="40"/>
      <c r="J52" s="40"/>
      <c r="K52" s="40"/>
      <c r="L52" s="40"/>
      <c r="N52" s="40"/>
      <c r="O52" s="40"/>
      <c r="P52" s="40"/>
      <c r="Q52" s="40"/>
      <c r="R52" s="40"/>
      <c r="S52" s="40"/>
      <c r="T52" s="40"/>
      <c r="U52" s="31"/>
      <c r="V52" s="40"/>
      <c r="W52" s="31"/>
      <c r="X52" s="40"/>
      <c r="AB52" s="28"/>
    </row>
    <row r="53" spans="1:28" ht="14.25" customHeight="1" x14ac:dyDescent="0.35">
      <c r="A53" s="43" t="s">
        <v>97</v>
      </c>
      <c r="B53" s="43"/>
      <c r="C53" s="64"/>
      <c r="D53" s="28"/>
      <c r="E53" s="64"/>
      <c r="F53" s="40"/>
      <c r="G53" s="74"/>
      <c r="H53" s="40"/>
      <c r="I53" s="64"/>
      <c r="J53" s="40"/>
      <c r="K53" s="64"/>
      <c r="L53" s="40"/>
      <c r="M53" s="64"/>
      <c r="N53" s="40"/>
      <c r="O53" s="64"/>
      <c r="P53" s="40"/>
      <c r="Q53" s="74"/>
      <c r="R53" s="40"/>
      <c r="S53" s="75"/>
      <c r="T53" s="40"/>
      <c r="U53" s="76"/>
      <c r="V53" s="40"/>
      <c r="W53" s="76"/>
      <c r="X53" s="40"/>
      <c r="Y53" s="83"/>
    </row>
    <row r="54" spans="1:28" ht="14.25" customHeight="1" x14ac:dyDescent="0.3">
      <c r="A54" s="32" t="s">
        <v>1</v>
      </c>
      <c r="C54" s="40">
        <v>1308015.0600000003</v>
      </c>
      <c r="D54" s="28"/>
      <c r="E54" s="40">
        <v>1310622.69</v>
      </c>
      <c r="F54" s="40"/>
      <c r="G54" s="40">
        <v>1667413.68</v>
      </c>
      <c r="H54" s="40"/>
      <c r="I54" s="40">
        <v>1603000.12</v>
      </c>
      <c r="J54" s="40"/>
      <c r="K54" s="40">
        <v>1115658.8899999999</v>
      </c>
      <c r="L54" s="40"/>
      <c r="M54" s="40">
        <v>1262262.05</v>
      </c>
      <c r="N54" s="40"/>
      <c r="O54" s="40">
        <v>1063546.99</v>
      </c>
      <c r="P54" s="40"/>
      <c r="Q54" s="40">
        <v>957159.17</v>
      </c>
      <c r="R54" s="40"/>
      <c r="S54" s="40">
        <v>1038999.34</v>
      </c>
      <c r="T54" s="40"/>
      <c r="U54" s="31">
        <v>1074815.81</v>
      </c>
      <c r="V54" s="40"/>
      <c r="W54" s="31">
        <v>1060572.6299999999</v>
      </c>
      <c r="X54" s="40"/>
      <c r="Y54" s="81">
        <v>964675.19</v>
      </c>
      <c r="AA54" s="81">
        <f>SUM(C54:Z54)</f>
        <v>14426741.619999999</v>
      </c>
    </row>
    <row r="55" spans="1:28" ht="14.25" customHeight="1" x14ac:dyDescent="0.3">
      <c r="A55" s="32" t="s">
        <v>2</v>
      </c>
      <c r="C55" s="40">
        <v>1209539.8800000001</v>
      </c>
      <c r="D55" s="28"/>
      <c r="E55" s="40">
        <v>1216796.01</v>
      </c>
      <c r="F55" s="40"/>
      <c r="G55" s="40">
        <v>1539317.39</v>
      </c>
      <c r="H55" s="40"/>
      <c r="I55" s="40">
        <v>1497125.3800000001</v>
      </c>
      <c r="J55" s="40"/>
      <c r="K55" s="40">
        <v>998833.88000000024</v>
      </c>
      <c r="L55" s="40"/>
      <c r="M55" s="40">
        <v>1148323.5299999998</v>
      </c>
      <c r="N55" s="40"/>
      <c r="O55" s="40">
        <v>966411.25999999989</v>
      </c>
      <c r="P55" s="40"/>
      <c r="Q55" s="40">
        <v>873816.55999999982</v>
      </c>
      <c r="R55" s="40"/>
      <c r="S55" s="40">
        <v>924119.02999999991</v>
      </c>
      <c r="T55" s="40"/>
      <c r="U55" s="31">
        <v>996061.33</v>
      </c>
      <c r="V55" s="40"/>
      <c r="W55" s="31">
        <v>977517.32000000018</v>
      </c>
      <c r="X55" s="40"/>
      <c r="Y55" s="81">
        <v>884612.99</v>
      </c>
      <c r="AA55" s="81">
        <f t="shared" ref="AA55:AA59" si="6">SUM(C55:Z55)</f>
        <v>13232474.560000001</v>
      </c>
    </row>
    <row r="56" spans="1:28" ht="14.25" customHeight="1" x14ac:dyDescent="0.3">
      <c r="A56" s="32" t="s">
        <v>88</v>
      </c>
      <c r="C56" s="40">
        <v>0</v>
      </c>
      <c r="D56" s="28"/>
      <c r="E56" s="40">
        <v>0</v>
      </c>
      <c r="F56" s="40"/>
      <c r="G56" s="40">
        <v>0</v>
      </c>
      <c r="H56" s="40"/>
      <c r="I56" s="40">
        <v>0</v>
      </c>
      <c r="J56" s="40"/>
      <c r="K56" s="40">
        <v>0</v>
      </c>
      <c r="L56" s="40"/>
      <c r="M56" s="40">
        <v>0</v>
      </c>
      <c r="N56" s="40"/>
      <c r="O56" s="40">
        <v>0</v>
      </c>
      <c r="P56" s="40"/>
      <c r="Q56" s="40">
        <v>0</v>
      </c>
      <c r="R56" s="40"/>
      <c r="S56" s="40">
        <v>0</v>
      </c>
      <c r="T56" s="40"/>
      <c r="U56" s="31">
        <v>0</v>
      </c>
      <c r="V56" s="40"/>
      <c r="W56" s="31">
        <v>0</v>
      </c>
      <c r="X56" s="40"/>
      <c r="Y56" s="81">
        <v>0</v>
      </c>
      <c r="AA56" s="81">
        <f t="shared" si="6"/>
        <v>0</v>
      </c>
    </row>
    <row r="57" spans="1:28" ht="14.25" customHeight="1" x14ac:dyDescent="0.3">
      <c r="A57" s="32" t="s">
        <v>31</v>
      </c>
      <c r="C57" s="40">
        <v>98475.18</v>
      </c>
      <c r="D57" s="28"/>
      <c r="E57" s="40">
        <v>93826.680000000008</v>
      </c>
      <c r="F57" s="40"/>
      <c r="G57" s="40">
        <v>128096.28999999998</v>
      </c>
      <c r="H57" s="40"/>
      <c r="I57" s="40">
        <v>105874.73999999999</v>
      </c>
      <c r="J57" s="40"/>
      <c r="K57" s="40">
        <v>116825.01000000001</v>
      </c>
      <c r="L57" s="40"/>
      <c r="M57" s="40">
        <v>113938.52</v>
      </c>
      <c r="N57" s="40"/>
      <c r="O57" s="40">
        <v>97135.73</v>
      </c>
      <c r="P57" s="40"/>
      <c r="Q57" s="40">
        <v>83342.61</v>
      </c>
      <c r="R57" s="40"/>
      <c r="S57" s="40">
        <v>114880.31</v>
      </c>
      <c r="T57" s="40"/>
      <c r="U57" s="31">
        <v>78754.48</v>
      </c>
      <c r="V57" s="40"/>
      <c r="W57" s="31">
        <v>83055.309999999983</v>
      </c>
      <c r="X57" s="40"/>
      <c r="Y57" s="81">
        <v>80062.200000000012</v>
      </c>
      <c r="AA57" s="81">
        <f t="shared" si="6"/>
        <v>1194267.0599999998</v>
      </c>
    </row>
    <row r="58" spans="1:28" ht="14.25" customHeight="1" x14ac:dyDescent="0.3">
      <c r="A58" s="32" t="s">
        <v>87</v>
      </c>
      <c r="C58" s="40">
        <v>41359.575600000004</v>
      </c>
      <c r="D58" s="28"/>
      <c r="E58" s="40">
        <v>39407.205599999994</v>
      </c>
      <c r="F58" s="40"/>
      <c r="G58" s="40">
        <v>53800.441800000001</v>
      </c>
      <c r="H58" s="40"/>
      <c r="I58" s="40">
        <v>44467.390800000008</v>
      </c>
      <c r="J58" s="40"/>
      <c r="K58" s="40">
        <v>49066.504200000003</v>
      </c>
      <c r="L58" s="40"/>
      <c r="M58" s="40">
        <v>47854.178400000004</v>
      </c>
      <c r="N58" s="40"/>
      <c r="O58" s="40">
        <v>40797.006600000001</v>
      </c>
      <c r="P58" s="40"/>
      <c r="Q58" s="40">
        <v>35003.896200000003</v>
      </c>
      <c r="R58" s="40"/>
      <c r="S58" s="40">
        <v>48249.730199999998</v>
      </c>
      <c r="T58" s="40"/>
      <c r="U58" s="31">
        <v>33076.881600000001</v>
      </c>
      <c r="V58" s="40"/>
      <c r="W58" s="31">
        <v>34883.230199999991</v>
      </c>
      <c r="X58" s="40"/>
      <c r="Y58" s="81">
        <v>33626.123999999996</v>
      </c>
      <c r="AA58" s="81">
        <f t="shared" si="6"/>
        <v>501592.16520000005</v>
      </c>
    </row>
    <row r="59" spans="1:28" ht="13" customHeight="1" x14ac:dyDescent="0.3">
      <c r="A59" s="32" t="s">
        <v>89</v>
      </c>
      <c r="C59" s="40">
        <v>9847.518</v>
      </c>
      <c r="D59" s="28"/>
      <c r="E59" s="40">
        <v>9382.6680000000015</v>
      </c>
      <c r="F59" s="40"/>
      <c r="G59" s="40">
        <v>12809.629000000001</v>
      </c>
      <c r="H59" s="40"/>
      <c r="I59" s="40">
        <v>10587.474</v>
      </c>
      <c r="J59" s="40"/>
      <c r="K59" s="40">
        <v>11682.500999999998</v>
      </c>
      <c r="L59" s="40"/>
      <c r="M59" s="40">
        <v>11393.852000000001</v>
      </c>
      <c r="N59" s="40"/>
      <c r="O59" s="40">
        <v>9713.5730000000021</v>
      </c>
      <c r="P59" s="40"/>
      <c r="Q59" s="40">
        <v>8334.2610000000004</v>
      </c>
      <c r="R59" s="40"/>
      <c r="S59" s="40">
        <v>11488.031000000001</v>
      </c>
      <c r="T59" s="40"/>
      <c r="U59" s="31">
        <v>7875.4480000000003</v>
      </c>
      <c r="V59" s="40"/>
      <c r="W59" s="31">
        <v>8305.530999999999</v>
      </c>
      <c r="X59" s="40"/>
      <c r="Y59" s="81">
        <v>8006.22</v>
      </c>
      <c r="AA59" s="81">
        <f t="shared" si="6"/>
        <v>119426.70600000002</v>
      </c>
    </row>
    <row r="60" spans="1:28" x14ac:dyDescent="0.3">
      <c r="C60" s="40"/>
      <c r="D60" s="28"/>
      <c r="E60" s="40"/>
      <c r="F60" s="40"/>
      <c r="G60" s="40"/>
      <c r="H60" s="40"/>
      <c r="I60" s="40"/>
      <c r="J60" s="40"/>
      <c r="K60" s="40"/>
      <c r="L60" s="40"/>
      <c r="N60" s="40"/>
      <c r="O60" s="40"/>
      <c r="P60" s="40"/>
      <c r="Q60" s="40"/>
      <c r="R60" s="40"/>
      <c r="S60" s="40"/>
      <c r="T60" s="40"/>
      <c r="U60" s="31"/>
      <c r="V60" s="40"/>
      <c r="W60" s="31"/>
      <c r="X60" s="40"/>
    </row>
    <row r="61" spans="1:28" ht="15.5" x14ac:dyDescent="0.35">
      <c r="A61" s="43" t="s">
        <v>151</v>
      </c>
      <c r="B61" s="43"/>
      <c r="C61" s="64"/>
      <c r="D61" s="28"/>
      <c r="E61" s="64"/>
      <c r="F61" s="40"/>
      <c r="G61" s="74"/>
      <c r="H61" s="40"/>
      <c r="I61" s="64"/>
      <c r="J61" s="40"/>
      <c r="K61" s="64"/>
      <c r="L61" s="40"/>
      <c r="M61" s="64"/>
      <c r="N61" s="40"/>
      <c r="O61" s="64"/>
      <c r="P61" s="40"/>
      <c r="Q61" s="74"/>
      <c r="R61" s="40"/>
      <c r="S61" s="75"/>
      <c r="T61" s="40"/>
      <c r="U61" s="76"/>
      <c r="V61" s="40"/>
      <c r="W61" s="76"/>
      <c r="X61" s="40"/>
      <c r="Y61" s="83"/>
    </row>
    <row r="62" spans="1:28" x14ac:dyDescent="0.3">
      <c r="A62" s="32" t="s">
        <v>1</v>
      </c>
      <c r="C62" s="40">
        <v>124509.59999999999</v>
      </c>
      <c r="D62" s="28"/>
      <c r="E62" s="40">
        <v>185371.18999999997</v>
      </c>
      <c r="F62" s="40"/>
      <c r="G62" s="40">
        <v>46042.429999999993</v>
      </c>
      <c r="H62" s="40"/>
      <c r="I62" s="40">
        <v>94228.930000000008</v>
      </c>
      <c r="J62" s="40"/>
      <c r="K62" s="40">
        <v>110490.67000000001</v>
      </c>
      <c r="L62" s="40"/>
      <c r="M62" s="40">
        <v>96236.94</v>
      </c>
      <c r="N62" s="40"/>
      <c r="O62" s="40">
        <v>141041.15</v>
      </c>
      <c r="P62" s="40"/>
      <c r="Q62" s="40">
        <v>139281.29999999999</v>
      </c>
      <c r="R62" s="40"/>
      <c r="S62" s="40">
        <v>110380.55</v>
      </c>
      <c r="T62" s="40"/>
      <c r="U62" s="31">
        <v>140984.82</v>
      </c>
      <c r="V62" s="40"/>
      <c r="W62" s="31">
        <v>141659.06</v>
      </c>
      <c r="X62" s="40"/>
      <c r="Y62" s="81">
        <v>124020.19000000002</v>
      </c>
      <c r="AA62" s="81">
        <f>SUM(C62:Z62)</f>
        <v>1454246.83</v>
      </c>
    </row>
    <row r="63" spans="1:28" x14ac:dyDescent="0.3">
      <c r="A63" s="32" t="s">
        <v>2</v>
      </c>
      <c r="C63" s="40">
        <v>117749.72999999998</v>
      </c>
      <c r="D63" s="28"/>
      <c r="E63" s="40">
        <v>176257.65000000002</v>
      </c>
      <c r="F63" s="40"/>
      <c r="G63" s="40">
        <v>43415.73</v>
      </c>
      <c r="H63" s="40"/>
      <c r="I63" s="40">
        <v>83867.87999999999</v>
      </c>
      <c r="J63" s="40"/>
      <c r="K63" s="40">
        <v>99010.36</v>
      </c>
      <c r="L63" s="40"/>
      <c r="M63" s="40">
        <v>90801.11</v>
      </c>
      <c r="N63" s="40"/>
      <c r="O63" s="40">
        <v>126792.41000000002</v>
      </c>
      <c r="P63" s="40"/>
      <c r="Q63" s="40">
        <v>127070.61</v>
      </c>
      <c r="R63" s="40"/>
      <c r="S63" s="40">
        <v>96959.859999999986</v>
      </c>
      <c r="T63" s="40"/>
      <c r="U63" s="31">
        <v>132011.1</v>
      </c>
      <c r="V63" s="40"/>
      <c r="W63" s="31">
        <v>122975.96</v>
      </c>
      <c r="X63" s="40"/>
      <c r="Y63" s="81">
        <v>112932.36</v>
      </c>
      <c r="AA63" s="81">
        <f t="shared" ref="AA63:AA67" si="7">SUM(C63:Z63)</f>
        <v>1329844.76</v>
      </c>
    </row>
    <row r="64" spans="1:28" ht="15" x14ac:dyDescent="0.3">
      <c r="A64" s="32" t="s">
        <v>88</v>
      </c>
      <c r="C64" s="40">
        <v>0</v>
      </c>
      <c r="D64" s="28"/>
      <c r="E64" s="40">
        <v>0</v>
      </c>
      <c r="F64" s="40"/>
      <c r="G64" s="40">
        <v>0</v>
      </c>
      <c r="H64" s="40"/>
      <c r="I64" s="40">
        <v>0</v>
      </c>
      <c r="J64" s="40"/>
      <c r="K64" s="40">
        <v>0</v>
      </c>
      <c r="L64" s="40"/>
      <c r="M64" s="40">
        <v>0</v>
      </c>
      <c r="N64" s="40"/>
      <c r="O64" s="40">
        <v>0</v>
      </c>
      <c r="P64" s="40"/>
      <c r="Q64" s="40">
        <v>0</v>
      </c>
      <c r="R64" s="40"/>
      <c r="S64" s="40">
        <v>0</v>
      </c>
      <c r="T64" s="40"/>
      <c r="U64" s="31">
        <v>0</v>
      </c>
      <c r="V64" s="40"/>
      <c r="W64" s="31">
        <v>0</v>
      </c>
      <c r="X64" s="40"/>
      <c r="Y64" s="81">
        <v>0</v>
      </c>
      <c r="AA64" s="81">
        <f t="shared" si="7"/>
        <v>0</v>
      </c>
    </row>
    <row r="65" spans="1:27" x14ac:dyDescent="0.3">
      <c r="A65" s="32" t="s">
        <v>31</v>
      </c>
      <c r="C65" s="40">
        <v>6759.87</v>
      </c>
      <c r="D65" s="28"/>
      <c r="E65" s="40">
        <v>9113.5399999999991</v>
      </c>
      <c r="F65" s="40"/>
      <c r="G65" s="40">
        <v>2626.7</v>
      </c>
      <c r="H65" s="40"/>
      <c r="I65" s="40">
        <v>10361.050000000001</v>
      </c>
      <c r="J65" s="40"/>
      <c r="K65" s="40">
        <v>11480.310000000001</v>
      </c>
      <c r="L65" s="40"/>
      <c r="M65" s="40">
        <v>5435.83</v>
      </c>
      <c r="N65" s="40"/>
      <c r="O65" s="40">
        <v>14248.74</v>
      </c>
      <c r="P65" s="40"/>
      <c r="Q65" s="40">
        <v>12210.689999999999</v>
      </c>
      <c r="R65" s="40"/>
      <c r="S65" s="40">
        <v>13420.69</v>
      </c>
      <c r="T65" s="40"/>
      <c r="U65" s="31">
        <v>8973.7199999999993</v>
      </c>
      <c r="V65" s="40"/>
      <c r="W65" s="31">
        <v>18683.099999999999</v>
      </c>
      <c r="X65" s="40"/>
      <c r="Y65" s="81">
        <v>11087.829999999998</v>
      </c>
      <c r="AA65" s="81">
        <f t="shared" si="7"/>
        <v>124402.06999999999</v>
      </c>
    </row>
    <row r="66" spans="1:27" x14ac:dyDescent="0.3">
      <c r="A66" s="32" t="s">
        <v>87</v>
      </c>
      <c r="C66" s="40">
        <v>2839.1453999999999</v>
      </c>
      <c r="D66" s="40"/>
      <c r="E66" s="40">
        <v>3827.6868000000004</v>
      </c>
      <c r="F66" s="40"/>
      <c r="G66" s="40">
        <v>1103.2139999999999</v>
      </c>
      <c r="H66" s="40"/>
      <c r="I66" s="40">
        <v>4351.6409999999996</v>
      </c>
      <c r="J66" s="40"/>
      <c r="K66" s="40">
        <v>4821.7302</v>
      </c>
      <c r="L66" s="40"/>
      <c r="M66" s="40">
        <v>2283.0485999999996</v>
      </c>
      <c r="N66" s="40"/>
      <c r="O66" s="40">
        <v>5984.4708000000001</v>
      </c>
      <c r="P66" s="40"/>
      <c r="Q66" s="40">
        <v>5128.4897999999994</v>
      </c>
      <c r="R66" s="40"/>
      <c r="S66" s="40">
        <v>5636.6898000000001</v>
      </c>
      <c r="T66" s="40"/>
      <c r="U66" s="31">
        <v>3768.9623999999999</v>
      </c>
      <c r="V66" s="40"/>
      <c r="W66" s="31">
        <v>7846.902</v>
      </c>
      <c r="X66" s="40"/>
      <c r="Y66" s="81">
        <v>4656.8886000000002</v>
      </c>
      <c r="AA66" s="81">
        <f t="shared" si="7"/>
        <v>52248.869399999996</v>
      </c>
    </row>
    <row r="67" spans="1:27" ht="15" x14ac:dyDescent="0.3">
      <c r="A67" s="32" t="s">
        <v>89</v>
      </c>
      <c r="C67" s="40">
        <v>675.98700000000008</v>
      </c>
      <c r="D67" s="28"/>
      <c r="E67" s="40">
        <v>911.35400000000027</v>
      </c>
      <c r="F67" s="40"/>
      <c r="G67" s="40">
        <v>262.67000000000007</v>
      </c>
      <c r="H67" s="40"/>
      <c r="I67" s="40">
        <v>1036.1050000000002</v>
      </c>
      <c r="J67" s="40"/>
      <c r="K67" s="40">
        <v>1148.0309999999999</v>
      </c>
      <c r="L67" s="40"/>
      <c r="M67" s="40">
        <v>543.58299999999997</v>
      </c>
      <c r="N67" s="40"/>
      <c r="O67" s="40">
        <v>1424.874</v>
      </c>
      <c r="P67" s="40"/>
      <c r="Q67" s="40">
        <v>1221.0690000000002</v>
      </c>
      <c r="R67" s="40"/>
      <c r="S67" s="40">
        <v>1342.069</v>
      </c>
      <c r="T67" s="40"/>
      <c r="U67" s="31">
        <v>897.37200000000007</v>
      </c>
      <c r="V67" s="40"/>
      <c r="W67" s="31">
        <v>1868.31</v>
      </c>
      <c r="X67" s="40"/>
      <c r="Y67" s="81">
        <v>1108.7830000000001</v>
      </c>
      <c r="AA67" s="81">
        <f t="shared" si="7"/>
        <v>12440.206999999999</v>
      </c>
    </row>
    <row r="68" spans="1:27" ht="13" customHeight="1" x14ac:dyDescent="0.3">
      <c r="C68" s="40"/>
      <c r="D68" s="28"/>
      <c r="E68" s="40"/>
      <c r="F68" s="40"/>
      <c r="G68" s="40"/>
      <c r="H68" s="40"/>
      <c r="I68" s="40"/>
      <c r="J68" s="40"/>
      <c r="K68" s="40"/>
      <c r="L68" s="40"/>
      <c r="N68" s="40"/>
      <c r="O68" s="40"/>
      <c r="P68" s="40"/>
      <c r="Q68" s="40"/>
      <c r="R68" s="40"/>
      <c r="S68" s="40"/>
      <c r="T68" s="40"/>
      <c r="U68" s="31"/>
      <c r="V68" s="40"/>
      <c r="W68" s="31"/>
      <c r="X68" s="40"/>
    </row>
    <row r="69" spans="1:27" ht="14.5" customHeight="1" x14ac:dyDescent="0.35">
      <c r="A69" s="43" t="s">
        <v>101</v>
      </c>
      <c r="B69" s="48"/>
      <c r="C69" s="64"/>
      <c r="D69" s="28"/>
      <c r="E69" s="64"/>
      <c r="F69" s="40"/>
      <c r="G69" s="74"/>
      <c r="H69" s="40"/>
      <c r="I69" s="64"/>
      <c r="J69" s="40"/>
      <c r="K69" s="64"/>
      <c r="L69" s="40"/>
      <c r="M69" s="64"/>
      <c r="N69" s="40"/>
      <c r="O69" s="64"/>
      <c r="P69" s="40"/>
      <c r="Q69" s="74"/>
      <c r="R69" s="40"/>
      <c r="S69" s="75"/>
      <c r="T69" s="40"/>
      <c r="U69" s="76"/>
      <c r="V69" s="40"/>
      <c r="W69" s="76"/>
      <c r="X69" s="40"/>
      <c r="Y69" s="83"/>
    </row>
    <row r="70" spans="1:27" ht="14.5" customHeight="1" x14ac:dyDescent="0.3">
      <c r="A70" s="32" t="s">
        <v>1</v>
      </c>
      <c r="C70" s="40">
        <v>523599.29999999993</v>
      </c>
      <c r="D70" s="28"/>
      <c r="E70" s="40">
        <v>723465.84000000008</v>
      </c>
      <c r="F70" s="40"/>
      <c r="G70" s="40">
        <v>424532.87</v>
      </c>
      <c r="H70" s="40"/>
      <c r="I70" s="40">
        <v>354003.86</v>
      </c>
      <c r="J70" s="40"/>
      <c r="K70" s="40">
        <v>322306.8</v>
      </c>
      <c r="L70" s="40"/>
      <c r="M70" s="40">
        <v>446733.73</v>
      </c>
      <c r="N70" s="40"/>
      <c r="O70" s="40">
        <v>477434.63000000006</v>
      </c>
      <c r="P70" s="40"/>
      <c r="Q70" s="40">
        <v>417039.18999999994</v>
      </c>
      <c r="R70" s="40"/>
      <c r="S70" s="40">
        <v>430135.74</v>
      </c>
      <c r="T70" s="40"/>
      <c r="U70" s="31">
        <v>341670.49000000005</v>
      </c>
      <c r="V70" s="40"/>
      <c r="W70" s="31">
        <v>181141.06</v>
      </c>
      <c r="X70" s="40"/>
      <c r="Y70" s="81">
        <v>306536.61000000004</v>
      </c>
      <c r="AA70" s="81">
        <f>SUM(C70:Z70)</f>
        <v>4948600.12</v>
      </c>
    </row>
    <row r="71" spans="1:27" ht="14.5" customHeight="1" x14ac:dyDescent="0.3">
      <c r="A71" s="32" t="s">
        <v>2</v>
      </c>
      <c r="C71" s="40">
        <v>465951.08</v>
      </c>
      <c r="D71" s="28"/>
      <c r="E71" s="40">
        <v>667446.9</v>
      </c>
      <c r="F71" s="40"/>
      <c r="G71" s="40">
        <v>385098.13</v>
      </c>
      <c r="H71" s="40"/>
      <c r="I71" s="40">
        <v>330456.38</v>
      </c>
      <c r="J71" s="40"/>
      <c r="K71" s="40">
        <v>292202.68999999994</v>
      </c>
      <c r="L71" s="40"/>
      <c r="M71" s="40">
        <v>407327.89000000007</v>
      </c>
      <c r="N71" s="40"/>
      <c r="O71" s="40">
        <v>427030.65000000008</v>
      </c>
      <c r="P71" s="40"/>
      <c r="Q71" s="40">
        <v>389707.57000000007</v>
      </c>
      <c r="R71" s="40"/>
      <c r="S71" s="40">
        <v>384712.30000000005</v>
      </c>
      <c r="T71" s="40"/>
      <c r="U71" s="31">
        <v>302246.06000000006</v>
      </c>
      <c r="V71" s="40"/>
      <c r="W71" s="31">
        <v>158534.59</v>
      </c>
      <c r="X71" s="40"/>
      <c r="Y71" s="81">
        <v>275872.57</v>
      </c>
      <c r="AA71" s="81">
        <f t="shared" ref="AA71:AA75" si="8">SUM(C71:Z71)</f>
        <v>4486586.8100000005</v>
      </c>
    </row>
    <row r="72" spans="1:27" ht="14.5" customHeight="1" x14ac:dyDescent="0.3">
      <c r="A72" s="32" t="s">
        <v>88</v>
      </c>
      <c r="C72" s="40">
        <v>0</v>
      </c>
      <c r="D72" s="28"/>
      <c r="E72" s="40">
        <v>0</v>
      </c>
      <c r="F72" s="40"/>
      <c r="G72" s="40">
        <v>0</v>
      </c>
      <c r="H72" s="40"/>
      <c r="I72" s="40">
        <v>0</v>
      </c>
      <c r="J72" s="40"/>
      <c r="K72" s="40">
        <v>0</v>
      </c>
      <c r="L72" s="40"/>
      <c r="M72" s="40">
        <v>0</v>
      </c>
      <c r="N72" s="40"/>
      <c r="O72" s="40">
        <v>0</v>
      </c>
      <c r="P72" s="40"/>
      <c r="Q72" s="40">
        <v>0</v>
      </c>
      <c r="R72" s="40"/>
      <c r="S72" s="40">
        <v>0</v>
      </c>
      <c r="T72" s="40"/>
      <c r="U72" s="31">
        <v>0</v>
      </c>
      <c r="V72" s="40"/>
      <c r="W72" s="31">
        <v>0</v>
      </c>
      <c r="X72" s="40"/>
      <c r="Y72" s="81">
        <v>0</v>
      </c>
      <c r="AA72" s="81">
        <f t="shared" si="8"/>
        <v>0</v>
      </c>
    </row>
    <row r="73" spans="1:27" ht="14.5" customHeight="1" x14ac:dyDescent="0.3">
      <c r="A73" s="32" t="s">
        <v>31</v>
      </c>
      <c r="C73" s="40">
        <v>57648.220000000008</v>
      </c>
      <c r="D73" s="28"/>
      <c r="E73" s="40">
        <v>56018.94000000001</v>
      </c>
      <c r="F73" s="40"/>
      <c r="G73" s="40">
        <v>39434.739999999991</v>
      </c>
      <c r="H73" s="40"/>
      <c r="I73" s="40">
        <v>23547.48</v>
      </c>
      <c r="J73" s="40"/>
      <c r="K73" s="40">
        <v>30104.11</v>
      </c>
      <c r="L73" s="40"/>
      <c r="M73" s="40">
        <v>39405.839999999997</v>
      </c>
      <c r="N73" s="40"/>
      <c r="O73" s="40">
        <v>50403.979999999996</v>
      </c>
      <c r="P73" s="40"/>
      <c r="Q73" s="40">
        <v>27331.62</v>
      </c>
      <c r="R73" s="40"/>
      <c r="S73" s="40">
        <v>45423.44</v>
      </c>
      <c r="T73" s="40"/>
      <c r="U73" s="31">
        <v>39424.43</v>
      </c>
      <c r="V73" s="40"/>
      <c r="W73" s="31">
        <v>22606.47</v>
      </c>
      <c r="X73" s="40"/>
      <c r="Y73" s="81">
        <v>30664.04</v>
      </c>
      <c r="AA73" s="81">
        <f t="shared" si="8"/>
        <v>462013.31</v>
      </c>
    </row>
    <row r="74" spans="1:27" ht="14.5" customHeight="1" x14ac:dyDescent="0.3">
      <c r="A74" s="32" t="s">
        <v>87</v>
      </c>
      <c r="C74" s="40">
        <v>24212.252399999998</v>
      </c>
      <c r="D74" s="28"/>
      <c r="E74" s="40">
        <v>23527.9548</v>
      </c>
      <c r="F74" s="40"/>
      <c r="G74" s="40">
        <v>16562.590799999998</v>
      </c>
      <c r="H74" s="40"/>
      <c r="I74" s="40">
        <v>9889.9415999999983</v>
      </c>
      <c r="J74" s="40"/>
      <c r="K74" s="40">
        <v>12643.726200000001</v>
      </c>
      <c r="L74" s="40"/>
      <c r="M74" s="40">
        <v>16550.452799999999</v>
      </c>
      <c r="N74" s="40"/>
      <c r="O74" s="40">
        <v>21169.671599999998</v>
      </c>
      <c r="P74" s="40"/>
      <c r="Q74" s="40">
        <v>11479.280400000001</v>
      </c>
      <c r="R74" s="40"/>
      <c r="S74" s="40">
        <v>19077.844800000003</v>
      </c>
      <c r="T74" s="40"/>
      <c r="U74" s="31">
        <v>16558.260600000001</v>
      </c>
      <c r="V74" s="40"/>
      <c r="W74" s="31">
        <v>9494.7173999999977</v>
      </c>
      <c r="X74" s="40"/>
      <c r="Y74" s="81">
        <v>12878.8968</v>
      </c>
      <c r="AA74" s="81">
        <f t="shared" si="8"/>
        <v>194045.59019999998</v>
      </c>
    </row>
    <row r="75" spans="1:27" ht="14.5" customHeight="1" x14ac:dyDescent="0.3">
      <c r="A75" s="32" t="s">
        <v>89</v>
      </c>
      <c r="C75" s="40">
        <v>5764.8220000000019</v>
      </c>
      <c r="D75" s="28"/>
      <c r="E75" s="40">
        <v>5601.8940000000002</v>
      </c>
      <c r="F75" s="40"/>
      <c r="G75" s="40">
        <v>3943.4740000000006</v>
      </c>
      <c r="H75" s="40"/>
      <c r="I75" s="40">
        <v>2354.748</v>
      </c>
      <c r="J75" s="40"/>
      <c r="K75" s="40">
        <v>3010.4110000000005</v>
      </c>
      <c r="L75" s="40"/>
      <c r="M75" s="40">
        <v>3940.5840000000007</v>
      </c>
      <c r="N75" s="40"/>
      <c r="O75" s="40">
        <v>5040.3980000000001</v>
      </c>
      <c r="P75" s="40"/>
      <c r="Q75" s="40">
        <v>2733.1620000000003</v>
      </c>
      <c r="R75" s="40"/>
      <c r="S75" s="40">
        <v>4542.3440000000001</v>
      </c>
      <c r="T75" s="40"/>
      <c r="U75" s="31">
        <v>3942.4430000000002</v>
      </c>
      <c r="V75" s="40"/>
      <c r="W75" s="31">
        <v>2260.6469999999999</v>
      </c>
      <c r="X75" s="40"/>
      <c r="Y75" s="81">
        <v>3066.4040000000009</v>
      </c>
      <c r="AA75" s="81">
        <f t="shared" si="8"/>
        <v>46201.331000000006</v>
      </c>
    </row>
    <row r="76" spans="1:27" ht="14.5" customHeight="1" x14ac:dyDescent="0.3">
      <c r="C76" s="40"/>
      <c r="D76" s="28"/>
      <c r="E76" s="40"/>
      <c r="F76" s="40"/>
      <c r="G76" s="40"/>
      <c r="H76" s="40"/>
      <c r="I76" s="40"/>
      <c r="J76" s="40"/>
      <c r="K76" s="40"/>
      <c r="L76" s="40"/>
      <c r="N76" s="40"/>
      <c r="O76" s="40"/>
      <c r="P76" s="40"/>
      <c r="Q76" s="40"/>
      <c r="R76" s="40"/>
      <c r="S76" s="40"/>
      <c r="T76" s="40"/>
      <c r="U76" s="31"/>
      <c r="V76" s="40"/>
      <c r="W76" s="31"/>
      <c r="X76" s="40"/>
    </row>
    <row r="77" spans="1:27" ht="15.5" x14ac:dyDescent="0.35">
      <c r="A77" s="43" t="s">
        <v>98</v>
      </c>
      <c r="B77" s="43"/>
      <c r="C77" s="40"/>
      <c r="D77" s="28"/>
      <c r="E77" s="64"/>
      <c r="F77" s="40"/>
      <c r="G77" s="74"/>
      <c r="H77" s="40"/>
      <c r="I77" s="64"/>
      <c r="J77" s="40"/>
      <c r="K77" s="64"/>
      <c r="L77" s="40"/>
      <c r="M77" s="64"/>
      <c r="N77" s="40"/>
      <c r="O77" s="40"/>
      <c r="P77" s="40"/>
      <c r="Q77" s="74"/>
      <c r="R77" s="40"/>
      <c r="S77" s="75"/>
      <c r="T77" s="40"/>
      <c r="U77" s="76"/>
      <c r="V77" s="40"/>
      <c r="W77" s="76"/>
      <c r="X77" s="40"/>
      <c r="Y77" s="83"/>
    </row>
    <row r="78" spans="1:27" x14ac:dyDescent="0.3">
      <c r="A78" s="32" t="s">
        <v>1</v>
      </c>
      <c r="C78" s="40">
        <v>1051900.98</v>
      </c>
      <c r="D78" s="28"/>
      <c r="E78" s="40">
        <v>1070083.4100000001</v>
      </c>
      <c r="F78" s="40"/>
      <c r="G78" s="40">
        <v>950128.08000000007</v>
      </c>
      <c r="H78" s="40"/>
      <c r="I78" s="40">
        <v>955058.12</v>
      </c>
      <c r="J78" s="40"/>
      <c r="K78" s="40">
        <v>1100542.22</v>
      </c>
      <c r="L78" s="40"/>
      <c r="M78" s="40">
        <v>1027390.1900000001</v>
      </c>
      <c r="N78" s="40"/>
      <c r="O78" s="40">
        <v>970844.55999999994</v>
      </c>
      <c r="P78" s="40"/>
      <c r="Q78" s="40">
        <v>1153682.8799999999</v>
      </c>
      <c r="R78" s="40"/>
      <c r="S78" s="40">
        <v>1381864.25</v>
      </c>
      <c r="T78" s="40"/>
      <c r="U78" s="31">
        <v>1181049.33</v>
      </c>
      <c r="V78" s="40"/>
      <c r="W78" s="31">
        <v>926973.89</v>
      </c>
      <c r="X78" s="40"/>
      <c r="Y78" s="81">
        <v>1034198.55</v>
      </c>
      <c r="AA78" s="81">
        <f>SUM(C78:Z78)</f>
        <v>12803716.460000003</v>
      </c>
    </row>
    <row r="79" spans="1:27" x14ac:dyDescent="0.3">
      <c r="A79" s="32" t="s">
        <v>2</v>
      </c>
      <c r="C79" s="40">
        <v>972403.98</v>
      </c>
      <c r="D79" s="28"/>
      <c r="E79" s="40">
        <v>951975.29000000015</v>
      </c>
      <c r="F79" s="40"/>
      <c r="G79" s="40">
        <v>868232.38</v>
      </c>
      <c r="H79" s="40"/>
      <c r="I79" s="40">
        <v>870019.47</v>
      </c>
      <c r="J79" s="40"/>
      <c r="K79" s="40">
        <v>1009225.6599999999</v>
      </c>
      <c r="L79" s="40"/>
      <c r="M79" s="40">
        <v>936333.40999999992</v>
      </c>
      <c r="N79" s="40"/>
      <c r="O79" s="40">
        <v>871378.34000000008</v>
      </c>
      <c r="P79" s="40"/>
      <c r="Q79" s="40">
        <v>1059273.56</v>
      </c>
      <c r="R79" s="40"/>
      <c r="S79" s="40">
        <v>1283881.44</v>
      </c>
      <c r="T79" s="40"/>
      <c r="U79" s="31">
        <v>1080456.8</v>
      </c>
      <c r="V79" s="40"/>
      <c r="W79" s="31">
        <v>836606.3899999999</v>
      </c>
      <c r="X79" s="40"/>
      <c r="Y79" s="81">
        <v>957680.3</v>
      </c>
      <c r="AA79" s="81">
        <f t="shared" ref="AA79:AA83" si="9">SUM(C79:Z79)</f>
        <v>11697467.020000001</v>
      </c>
    </row>
    <row r="80" spans="1:27" ht="15" x14ac:dyDescent="0.3">
      <c r="A80" s="32" t="s">
        <v>88</v>
      </c>
      <c r="C80" s="40">
        <v>0</v>
      </c>
      <c r="D80" s="28"/>
      <c r="E80" s="40">
        <v>0</v>
      </c>
      <c r="F80" s="40"/>
      <c r="G80" s="40">
        <v>0</v>
      </c>
      <c r="H80" s="40"/>
      <c r="I80" s="40">
        <v>0</v>
      </c>
      <c r="J80" s="40"/>
      <c r="K80" s="40">
        <v>0</v>
      </c>
      <c r="L80" s="40"/>
      <c r="M80" s="40">
        <v>0</v>
      </c>
      <c r="N80" s="40"/>
      <c r="O80" s="40">
        <v>0</v>
      </c>
      <c r="P80" s="40"/>
      <c r="Q80" s="40">
        <v>0</v>
      </c>
      <c r="R80" s="40"/>
      <c r="S80" s="40">
        <v>0</v>
      </c>
      <c r="T80" s="40"/>
      <c r="U80" s="31">
        <v>0</v>
      </c>
      <c r="V80" s="40"/>
      <c r="W80" s="31">
        <v>0</v>
      </c>
      <c r="X80" s="40"/>
      <c r="Y80" s="81">
        <v>0</v>
      </c>
      <c r="AA80" s="81">
        <f t="shared" si="9"/>
        <v>0</v>
      </c>
    </row>
    <row r="81" spans="1:27" x14ac:dyDescent="0.3">
      <c r="A81" s="32" t="s">
        <v>31</v>
      </c>
      <c r="C81" s="40">
        <v>79497</v>
      </c>
      <c r="D81" s="28"/>
      <c r="E81" s="40">
        <v>118108.12</v>
      </c>
      <c r="F81" s="40"/>
      <c r="G81" s="40">
        <v>81895.700000000012</v>
      </c>
      <c r="H81" s="40"/>
      <c r="I81" s="40">
        <v>85038.65</v>
      </c>
      <c r="J81" s="40"/>
      <c r="K81" s="40">
        <v>91316.559999999983</v>
      </c>
      <c r="L81" s="40"/>
      <c r="M81" s="40">
        <v>91056.780000000013</v>
      </c>
      <c r="N81" s="40"/>
      <c r="O81" s="40">
        <v>99466.22</v>
      </c>
      <c r="P81" s="40"/>
      <c r="Q81" s="40">
        <v>94409.32</v>
      </c>
      <c r="R81" s="40"/>
      <c r="S81" s="40">
        <v>97982.810000000012</v>
      </c>
      <c r="T81" s="40"/>
      <c r="U81" s="31">
        <v>100592.53000000001</v>
      </c>
      <c r="V81" s="40"/>
      <c r="W81" s="31">
        <v>90367.500000000015</v>
      </c>
      <c r="X81" s="40"/>
      <c r="Y81" s="81">
        <v>76518.25</v>
      </c>
      <c r="AA81" s="81">
        <f t="shared" si="9"/>
        <v>1106249.44</v>
      </c>
    </row>
    <row r="82" spans="1:27" x14ac:dyDescent="0.3">
      <c r="A82" s="32" t="s">
        <v>87</v>
      </c>
      <c r="C82" s="40">
        <v>33388.74</v>
      </c>
      <c r="D82" s="28"/>
      <c r="E82" s="40">
        <v>49605.410400000001</v>
      </c>
      <c r="F82" s="40"/>
      <c r="G82" s="40">
        <v>34396.194000000003</v>
      </c>
      <c r="H82" s="40"/>
      <c r="I82" s="40">
        <v>35716.233</v>
      </c>
      <c r="J82" s="40"/>
      <c r="K82" s="40">
        <v>38352.955200000004</v>
      </c>
      <c r="L82" s="40"/>
      <c r="M82" s="40">
        <v>38243.847599999994</v>
      </c>
      <c r="N82" s="40"/>
      <c r="O82" s="40">
        <v>41775.812399999995</v>
      </c>
      <c r="P82" s="40"/>
      <c r="Q82" s="40">
        <v>39651.914399999994</v>
      </c>
      <c r="R82" s="40"/>
      <c r="S82" s="40">
        <v>41152.780200000001</v>
      </c>
      <c r="T82" s="40"/>
      <c r="U82" s="31">
        <v>42248.862599999993</v>
      </c>
      <c r="V82" s="40"/>
      <c r="W82" s="31">
        <v>37954.35</v>
      </c>
      <c r="X82" s="40"/>
      <c r="Y82" s="81">
        <v>32137.664999999997</v>
      </c>
      <c r="AA82" s="81">
        <f t="shared" si="9"/>
        <v>464624.76479999995</v>
      </c>
    </row>
    <row r="83" spans="1:27" ht="15" x14ac:dyDescent="0.3">
      <c r="A83" s="32" t="s">
        <v>89</v>
      </c>
      <c r="C83" s="40">
        <v>7949.7000000000007</v>
      </c>
      <c r="D83" s="28"/>
      <c r="E83" s="40">
        <v>11810.812</v>
      </c>
      <c r="F83" s="40"/>
      <c r="G83" s="40">
        <v>8189.5700000000015</v>
      </c>
      <c r="H83" s="40"/>
      <c r="I83" s="40">
        <v>8503.8650000000016</v>
      </c>
      <c r="J83" s="40"/>
      <c r="K83" s="40">
        <v>9131.655999999999</v>
      </c>
      <c r="L83" s="40"/>
      <c r="M83" s="40">
        <v>9105.6779999999999</v>
      </c>
      <c r="N83" s="40"/>
      <c r="O83" s="40">
        <v>9946.6220000000012</v>
      </c>
      <c r="P83" s="40"/>
      <c r="Q83" s="40">
        <v>9440.9320000000007</v>
      </c>
      <c r="R83" s="40"/>
      <c r="S83" s="40">
        <v>9798.2810000000027</v>
      </c>
      <c r="T83" s="40"/>
      <c r="U83" s="31">
        <v>10059.253000000001</v>
      </c>
      <c r="V83" s="40"/>
      <c r="W83" s="31">
        <v>9036.7500000000018</v>
      </c>
      <c r="X83" s="40"/>
      <c r="Y83" s="81">
        <v>7651.8249999999998</v>
      </c>
      <c r="AA83" s="81">
        <f t="shared" si="9"/>
        <v>110624.944</v>
      </c>
    </row>
    <row r="84" spans="1:27" x14ac:dyDescent="0.3">
      <c r="C84" s="40"/>
      <c r="D84" s="28"/>
      <c r="E84" s="40"/>
      <c r="F84" s="40"/>
      <c r="G84" s="40"/>
      <c r="H84" s="40"/>
      <c r="I84" s="40"/>
      <c r="J84" s="40"/>
      <c r="K84" s="40"/>
      <c r="L84" s="40"/>
      <c r="N84" s="40"/>
      <c r="O84" s="40"/>
      <c r="P84" s="40"/>
      <c r="Q84" s="40"/>
      <c r="R84" s="40"/>
      <c r="S84" s="40"/>
      <c r="T84" s="40"/>
      <c r="U84" s="31"/>
      <c r="V84" s="40"/>
      <c r="W84" s="31"/>
      <c r="X84" s="40"/>
    </row>
    <row r="85" spans="1:27" ht="15.5" x14ac:dyDescent="0.35">
      <c r="A85" s="43" t="s">
        <v>105</v>
      </c>
      <c r="B85" s="43"/>
      <c r="C85" s="64"/>
      <c r="D85" s="28"/>
      <c r="E85" s="64"/>
      <c r="F85" s="40"/>
      <c r="G85" s="74"/>
      <c r="H85" s="40"/>
      <c r="I85" s="64"/>
      <c r="J85" s="40"/>
      <c r="K85" s="64"/>
      <c r="L85" s="40"/>
      <c r="M85" s="64"/>
      <c r="N85" s="40"/>
      <c r="O85" s="64"/>
      <c r="P85" s="40"/>
      <c r="Q85" s="74"/>
      <c r="R85" s="40"/>
      <c r="S85" s="75"/>
      <c r="T85" s="40"/>
      <c r="U85" s="76"/>
      <c r="V85" s="40"/>
      <c r="W85" s="76"/>
      <c r="X85" s="40"/>
      <c r="Y85" s="83"/>
    </row>
    <row r="86" spans="1:27" x14ac:dyDescent="0.3">
      <c r="A86" s="32" t="s">
        <v>1</v>
      </c>
      <c r="C86" s="40">
        <v>79728.900000000009</v>
      </c>
      <c r="D86" s="28"/>
      <c r="E86" s="40">
        <v>155720.07999999999</v>
      </c>
      <c r="F86" s="40"/>
      <c r="G86" s="40">
        <v>153028.07</v>
      </c>
      <c r="H86" s="40"/>
      <c r="I86" s="40">
        <v>281439.05</v>
      </c>
      <c r="J86" s="40"/>
      <c r="K86" s="40">
        <v>398343.60000000003</v>
      </c>
      <c r="L86" s="40"/>
      <c r="M86" s="40">
        <v>337631.62000000005</v>
      </c>
      <c r="N86" s="40"/>
      <c r="O86" s="40">
        <v>409979.01999999996</v>
      </c>
      <c r="P86" s="40"/>
      <c r="Q86" s="40">
        <v>292580.98999999993</v>
      </c>
      <c r="R86" s="40"/>
      <c r="S86" s="40">
        <v>416674.5199999999</v>
      </c>
      <c r="T86" s="40"/>
      <c r="U86" s="31">
        <v>304763.78000000003</v>
      </c>
      <c r="V86" s="40"/>
      <c r="W86" s="31">
        <v>305186.57</v>
      </c>
      <c r="X86" s="40"/>
      <c r="Y86" s="81">
        <v>236043.23999999996</v>
      </c>
      <c r="AA86" s="81">
        <f>SUM(C86:Z86)</f>
        <v>3371119.4399999995</v>
      </c>
    </row>
    <row r="87" spans="1:27" x14ac:dyDescent="0.3">
      <c r="A87" s="32" t="s">
        <v>2</v>
      </c>
      <c r="C87" s="40">
        <v>73318.819999999992</v>
      </c>
      <c r="D87" s="28"/>
      <c r="E87" s="40">
        <v>141882</v>
      </c>
      <c r="F87" s="40"/>
      <c r="G87" s="40">
        <v>134193.32999999999</v>
      </c>
      <c r="H87" s="40"/>
      <c r="I87" s="40">
        <v>250983.66</v>
      </c>
      <c r="J87" s="40"/>
      <c r="K87" s="40">
        <v>358720.87</v>
      </c>
      <c r="L87" s="40"/>
      <c r="M87" s="40">
        <v>310775.81999999995</v>
      </c>
      <c r="N87" s="40"/>
      <c r="O87" s="40">
        <v>386379.19</v>
      </c>
      <c r="P87" s="40"/>
      <c r="Q87" s="40">
        <v>270418.96000000002</v>
      </c>
      <c r="R87" s="40"/>
      <c r="S87" s="40">
        <v>381917.60000000003</v>
      </c>
      <c r="T87" s="40"/>
      <c r="U87" s="31">
        <v>266113.65999999997</v>
      </c>
      <c r="V87" s="40"/>
      <c r="W87" s="31">
        <v>284016.68000000005</v>
      </c>
      <c r="X87" s="40"/>
      <c r="Y87" s="81">
        <v>214248.69</v>
      </c>
      <c r="AA87" s="81">
        <f t="shared" ref="AA87:AA91" si="10">SUM(C87:Z87)</f>
        <v>3072969.2800000003</v>
      </c>
    </row>
    <row r="88" spans="1:27" ht="15" x14ac:dyDescent="0.3">
      <c r="A88" s="32" t="s">
        <v>88</v>
      </c>
      <c r="C88" s="40">
        <v>0</v>
      </c>
      <c r="D88" s="28"/>
      <c r="E88" s="40">
        <v>0</v>
      </c>
      <c r="F88" s="40"/>
      <c r="G88" s="40">
        <v>0</v>
      </c>
      <c r="H88" s="40"/>
      <c r="I88" s="40">
        <v>0</v>
      </c>
      <c r="J88" s="40"/>
      <c r="K88" s="40">
        <v>0</v>
      </c>
      <c r="L88" s="40"/>
      <c r="M88" s="40">
        <v>0</v>
      </c>
      <c r="N88" s="40"/>
      <c r="O88" s="40">
        <v>0</v>
      </c>
      <c r="P88" s="40"/>
      <c r="Q88" s="40">
        <v>0</v>
      </c>
      <c r="R88" s="40"/>
      <c r="S88" s="40">
        <v>0</v>
      </c>
      <c r="T88" s="40"/>
      <c r="U88" s="31">
        <v>0</v>
      </c>
      <c r="V88" s="40"/>
      <c r="W88" s="31">
        <v>0</v>
      </c>
      <c r="X88" s="40"/>
      <c r="Y88" s="81">
        <v>0</v>
      </c>
      <c r="AA88" s="81">
        <f t="shared" si="10"/>
        <v>0</v>
      </c>
    </row>
    <row r="89" spans="1:27" x14ac:dyDescent="0.3">
      <c r="A89" s="32" t="s">
        <v>31</v>
      </c>
      <c r="C89" s="40">
        <v>6410.08</v>
      </c>
      <c r="D89" s="28"/>
      <c r="E89" s="40">
        <v>13838.08</v>
      </c>
      <c r="F89" s="40"/>
      <c r="G89" s="40">
        <v>18834.739999999998</v>
      </c>
      <c r="H89" s="40"/>
      <c r="I89" s="40">
        <v>30455.389999999996</v>
      </c>
      <c r="J89" s="40"/>
      <c r="K89" s="40">
        <v>39622.729999999996</v>
      </c>
      <c r="L89" s="40"/>
      <c r="M89" s="40">
        <v>26855.8</v>
      </c>
      <c r="N89" s="40"/>
      <c r="O89" s="40">
        <v>23599.83</v>
      </c>
      <c r="P89" s="40"/>
      <c r="Q89" s="40">
        <v>22162.03</v>
      </c>
      <c r="R89" s="40"/>
      <c r="S89" s="40">
        <v>34756.92</v>
      </c>
      <c r="T89" s="40"/>
      <c r="U89" s="31">
        <v>38650.120000000003</v>
      </c>
      <c r="V89" s="40"/>
      <c r="W89" s="31">
        <v>21169.89</v>
      </c>
      <c r="X89" s="40"/>
      <c r="Y89" s="81">
        <v>21794.55</v>
      </c>
      <c r="AA89" s="81">
        <f t="shared" si="10"/>
        <v>298150.15999999997</v>
      </c>
    </row>
    <row r="90" spans="1:27" x14ac:dyDescent="0.3">
      <c r="A90" s="32" t="s">
        <v>87</v>
      </c>
      <c r="C90" s="40">
        <v>2692.2335999999996</v>
      </c>
      <c r="D90" s="28"/>
      <c r="E90" s="40">
        <v>5811.9936000000007</v>
      </c>
      <c r="F90" s="40"/>
      <c r="G90" s="40">
        <v>7910.590799999999</v>
      </c>
      <c r="H90" s="40"/>
      <c r="I90" s="40">
        <v>12791.263799999997</v>
      </c>
      <c r="J90" s="40"/>
      <c r="K90" s="40">
        <v>16641.546600000001</v>
      </c>
      <c r="L90" s="40"/>
      <c r="M90" s="40">
        <v>11279.436</v>
      </c>
      <c r="N90" s="40"/>
      <c r="O90" s="40">
        <v>9911.9285999999993</v>
      </c>
      <c r="P90" s="40"/>
      <c r="Q90" s="40">
        <v>9308.0525999999991</v>
      </c>
      <c r="R90" s="40"/>
      <c r="S90" s="40">
        <v>14597.906399999996</v>
      </c>
      <c r="T90" s="40"/>
      <c r="U90" s="31">
        <v>16233.050399999998</v>
      </c>
      <c r="V90" s="40"/>
      <c r="W90" s="31">
        <v>8891.3538000000008</v>
      </c>
      <c r="X90" s="40"/>
      <c r="Y90" s="81">
        <v>9153.7110000000011</v>
      </c>
      <c r="AA90" s="81">
        <f t="shared" si="10"/>
        <v>125223.06719999998</v>
      </c>
    </row>
    <row r="91" spans="1:27" ht="15" x14ac:dyDescent="0.3">
      <c r="A91" s="32" t="s">
        <v>89</v>
      </c>
      <c r="C91" s="40">
        <v>641.00800000000004</v>
      </c>
      <c r="D91" s="28"/>
      <c r="E91" s="40">
        <v>1383.808</v>
      </c>
      <c r="F91" s="40"/>
      <c r="G91" s="40">
        <v>1883.4740000000004</v>
      </c>
      <c r="H91" s="40"/>
      <c r="I91" s="40">
        <v>3045.5390000000002</v>
      </c>
      <c r="J91" s="40"/>
      <c r="K91" s="40">
        <v>3962.2730000000001</v>
      </c>
      <c r="L91" s="40"/>
      <c r="M91" s="40">
        <v>2685.58</v>
      </c>
      <c r="N91" s="40"/>
      <c r="O91" s="40">
        <v>2359.9830000000002</v>
      </c>
      <c r="P91" s="40"/>
      <c r="Q91" s="40">
        <v>2216.2030000000004</v>
      </c>
      <c r="R91" s="40"/>
      <c r="S91" s="40">
        <v>3475.6920000000005</v>
      </c>
      <c r="T91" s="40"/>
      <c r="U91" s="31">
        <v>3865.0120000000006</v>
      </c>
      <c r="V91" s="40"/>
      <c r="W91" s="31">
        <v>2116.989</v>
      </c>
      <c r="X91" s="40"/>
      <c r="Y91" s="81">
        <v>2179.4549999999999</v>
      </c>
      <c r="AA91" s="81">
        <f t="shared" si="10"/>
        <v>29815.016000000003</v>
      </c>
    </row>
    <row r="92" spans="1:27" x14ac:dyDescent="0.3">
      <c r="C92" s="40"/>
      <c r="D92" s="28"/>
      <c r="E92" s="40"/>
      <c r="F92" s="40"/>
      <c r="G92" s="40"/>
      <c r="H92" s="40"/>
      <c r="I92" s="40"/>
      <c r="J92" s="40"/>
      <c r="K92" s="40"/>
      <c r="L92" s="40"/>
      <c r="N92" s="40"/>
      <c r="O92" s="40"/>
      <c r="P92" s="40"/>
      <c r="Q92" s="40"/>
      <c r="R92" s="40"/>
      <c r="S92" s="40"/>
      <c r="T92" s="40"/>
      <c r="U92" s="31"/>
      <c r="V92" s="40"/>
      <c r="W92" s="31"/>
      <c r="X92" s="40"/>
    </row>
    <row r="93" spans="1:27" ht="15.5" x14ac:dyDescent="0.35">
      <c r="A93" s="43" t="s">
        <v>99</v>
      </c>
      <c r="B93" s="43"/>
      <c r="C93" s="64"/>
      <c r="D93" s="28"/>
      <c r="E93" s="64"/>
      <c r="F93" s="40"/>
      <c r="G93" s="74"/>
      <c r="H93" s="40"/>
      <c r="I93" s="64"/>
      <c r="J93" s="40"/>
      <c r="K93" s="64"/>
      <c r="L93" s="40"/>
      <c r="M93" s="64"/>
      <c r="N93" s="40"/>
      <c r="O93" s="64"/>
      <c r="P93" s="40"/>
      <c r="Q93" s="74"/>
      <c r="R93" s="40"/>
      <c r="S93" s="75"/>
      <c r="T93" s="40"/>
      <c r="U93" s="76"/>
      <c r="V93" s="40"/>
      <c r="W93" s="76"/>
      <c r="X93" s="40"/>
      <c r="Y93" s="83"/>
    </row>
    <row r="94" spans="1:27" x14ac:dyDescent="0.3">
      <c r="A94" s="32" t="s">
        <v>1</v>
      </c>
      <c r="C94" s="40">
        <v>1144473.3500000001</v>
      </c>
      <c r="D94" s="28"/>
      <c r="E94" s="40">
        <v>1126003.8600000001</v>
      </c>
      <c r="F94" s="40"/>
      <c r="G94" s="40">
        <v>1028813.5499999998</v>
      </c>
      <c r="H94" s="40"/>
      <c r="I94" s="40">
        <v>1189879.5</v>
      </c>
      <c r="J94" s="40"/>
      <c r="K94" s="40">
        <v>1027177.41</v>
      </c>
      <c r="L94" s="40"/>
      <c r="M94" s="40">
        <v>1070045.7</v>
      </c>
      <c r="N94" s="40"/>
      <c r="O94" s="40">
        <v>1111321.6299999999</v>
      </c>
      <c r="P94" s="40"/>
      <c r="Q94" s="40">
        <v>995825.49999999988</v>
      </c>
      <c r="R94" s="40"/>
      <c r="S94" s="40">
        <v>1203057.74</v>
      </c>
      <c r="T94" s="40"/>
      <c r="U94" s="31">
        <v>1083069.75</v>
      </c>
      <c r="V94" s="40"/>
      <c r="W94" s="31">
        <v>1130221.6700000002</v>
      </c>
      <c r="X94" s="40"/>
      <c r="Y94" s="81">
        <v>1068824.29</v>
      </c>
      <c r="AA94" s="81">
        <f t="shared" ref="AA94:AA99" si="11">SUM(C94:Z94)</f>
        <v>13178713.949999999</v>
      </c>
    </row>
    <row r="95" spans="1:27" x14ac:dyDescent="0.3">
      <c r="A95" s="32" t="s">
        <v>2</v>
      </c>
      <c r="C95" s="40">
        <v>1032394.7599999999</v>
      </c>
      <c r="D95" s="28"/>
      <c r="E95" s="40">
        <v>1015685.95</v>
      </c>
      <c r="F95" s="40"/>
      <c r="G95" s="40">
        <v>956463.84000000008</v>
      </c>
      <c r="H95" s="40"/>
      <c r="I95" s="40">
        <v>1086035.45</v>
      </c>
      <c r="J95" s="40"/>
      <c r="K95" s="40">
        <v>924686.18000000017</v>
      </c>
      <c r="L95" s="40"/>
      <c r="M95" s="40">
        <v>975499.42999999993</v>
      </c>
      <c r="N95" s="40"/>
      <c r="O95" s="40">
        <v>1018963.2000000001</v>
      </c>
      <c r="P95" s="40"/>
      <c r="Q95" s="40">
        <v>911723.53</v>
      </c>
      <c r="R95" s="40"/>
      <c r="S95" s="40">
        <v>1085497.7999999998</v>
      </c>
      <c r="T95" s="40"/>
      <c r="U95" s="31">
        <v>967507.88</v>
      </c>
      <c r="V95" s="40"/>
      <c r="W95" s="31">
        <v>1027994.3600000001</v>
      </c>
      <c r="X95" s="40"/>
      <c r="Y95" s="81">
        <v>991844.75</v>
      </c>
      <c r="AA95" s="81">
        <f t="shared" si="11"/>
        <v>11994297.130000001</v>
      </c>
    </row>
    <row r="96" spans="1:27" ht="15" x14ac:dyDescent="0.3">
      <c r="A96" s="32" t="s">
        <v>88</v>
      </c>
      <c r="C96" s="40">
        <v>0</v>
      </c>
      <c r="D96" s="28"/>
      <c r="E96" s="40">
        <v>0</v>
      </c>
      <c r="F96" s="40"/>
      <c r="G96" s="40">
        <v>0</v>
      </c>
      <c r="H96" s="40"/>
      <c r="I96" s="40">
        <v>0</v>
      </c>
      <c r="J96" s="40"/>
      <c r="K96" s="40">
        <v>0</v>
      </c>
      <c r="L96" s="40"/>
      <c r="M96" s="40">
        <v>0</v>
      </c>
      <c r="N96" s="40"/>
      <c r="O96" s="40">
        <v>0</v>
      </c>
      <c r="P96" s="40"/>
      <c r="Q96" s="40">
        <v>0</v>
      </c>
      <c r="R96" s="40"/>
      <c r="S96" s="40">
        <v>0</v>
      </c>
      <c r="T96" s="40"/>
      <c r="U96" s="31">
        <v>0</v>
      </c>
      <c r="V96" s="40"/>
      <c r="W96" s="31">
        <v>0</v>
      </c>
      <c r="X96" s="40"/>
      <c r="Y96" s="81">
        <v>0</v>
      </c>
      <c r="AA96" s="81">
        <f t="shared" si="11"/>
        <v>0</v>
      </c>
    </row>
    <row r="97" spans="1:27" x14ac:dyDescent="0.3">
      <c r="A97" s="32" t="s">
        <v>31</v>
      </c>
      <c r="C97" s="40">
        <v>112078.58999999998</v>
      </c>
      <c r="D97" s="28"/>
      <c r="E97" s="40">
        <v>110317.91</v>
      </c>
      <c r="F97" s="40"/>
      <c r="G97" s="40">
        <v>72349.710000000006</v>
      </c>
      <c r="H97" s="40"/>
      <c r="I97" s="40">
        <v>103844.04999999999</v>
      </c>
      <c r="J97" s="40"/>
      <c r="K97" s="40">
        <v>102491.23000000001</v>
      </c>
      <c r="L97" s="40"/>
      <c r="M97" s="40">
        <v>94546.27</v>
      </c>
      <c r="N97" s="40"/>
      <c r="O97" s="40">
        <v>92358.429999999978</v>
      </c>
      <c r="P97" s="40"/>
      <c r="Q97" s="40">
        <v>84101.97</v>
      </c>
      <c r="R97" s="40"/>
      <c r="S97" s="40">
        <v>117559.94</v>
      </c>
      <c r="T97" s="40"/>
      <c r="U97" s="31">
        <v>115561.87</v>
      </c>
      <c r="V97" s="40"/>
      <c r="W97" s="31">
        <v>102227.31</v>
      </c>
      <c r="X97" s="40"/>
      <c r="Y97" s="81">
        <v>76979.539999999994</v>
      </c>
      <c r="AA97" s="81">
        <f t="shared" si="11"/>
        <v>1184416.8199999998</v>
      </c>
    </row>
    <row r="98" spans="1:27" x14ac:dyDescent="0.3">
      <c r="A98" s="32" t="s">
        <v>87</v>
      </c>
      <c r="C98" s="40">
        <v>47073.007799999999</v>
      </c>
      <c r="D98" s="28"/>
      <c r="E98" s="40">
        <v>46333.522199999999</v>
      </c>
      <c r="F98" s="40"/>
      <c r="G98" s="40">
        <v>30386.878199999999</v>
      </c>
      <c r="H98" s="40"/>
      <c r="I98" s="40">
        <v>43614.500999999989</v>
      </c>
      <c r="J98" s="40"/>
      <c r="K98" s="40">
        <v>43046.316599999998</v>
      </c>
      <c r="L98" s="40"/>
      <c r="M98" s="40">
        <v>39709.433399999994</v>
      </c>
      <c r="N98" s="40"/>
      <c r="O98" s="40">
        <v>38790.540599999993</v>
      </c>
      <c r="P98" s="40"/>
      <c r="Q98" s="40">
        <v>35322.827400000002</v>
      </c>
      <c r="R98" s="40"/>
      <c r="S98" s="40">
        <v>49375.174800000001</v>
      </c>
      <c r="T98" s="40"/>
      <c r="U98" s="31">
        <v>48535.985400000005</v>
      </c>
      <c r="V98" s="40"/>
      <c r="W98" s="31">
        <v>42935.470199999996</v>
      </c>
      <c r="X98" s="40"/>
      <c r="Y98" s="81">
        <v>32331.406800000004</v>
      </c>
      <c r="AA98" s="81">
        <f t="shared" si="11"/>
        <v>497455.06439999997</v>
      </c>
    </row>
    <row r="99" spans="1:27" ht="15" x14ac:dyDescent="0.3">
      <c r="A99" s="32" t="s">
        <v>89</v>
      </c>
      <c r="C99" s="40">
        <v>11207.859</v>
      </c>
      <c r="D99" s="28"/>
      <c r="E99" s="40">
        <v>11031.791000000001</v>
      </c>
      <c r="F99" s="40"/>
      <c r="G99" s="40">
        <v>7234.9710000000005</v>
      </c>
      <c r="H99" s="40"/>
      <c r="I99" s="40">
        <v>10384.404999999999</v>
      </c>
      <c r="J99" s="40"/>
      <c r="K99" s="40">
        <v>10249.123000000001</v>
      </c>
      <c r="L99" s="40"/>
      <c r="M99" s="40">
        <v>9454.6270000000004</v>
      </c>
      <c r="N99" s="40"/>
      <c r="O99" s="40">
        <v>9235.8429999999989</v>
      </c>
      <c r="P99" s="40"/>
      <c r="Q99" s="40">
        <v>8410.1970000000001</v>
      </c>
      <c r="R99" s="40"/>
      <c r="S99" s="40">
        <v>11755.994000000001</v>
      </c>
      <c r="T99" s="40"/>
      <c r="U99" s="31">
        <v>11556.187</v>
      </c>
      <c r="V99" s="40"/>
      <c r="W99" s="31">
        <v>10222.731000000002</v>
      </c>
      <c r="X99" s="40"/>
      <c r="Y99" s="81">
        <v>7697.9540000000006</v>
      </c>
      <c r="AA99" s="81">
        <f t="shared" si="11"/>
        <v>118441.682</v>
      </c>
    </row>
    <row r="100" spans="1:27" x14ac:dyDescent="0.3">
      <c r="C100" s="40"/>
      <c r="D100" s="28"/>
      <c r="E100" s="40"/>
      <c r="F100" s="40"/>
      <c r="G100" s="40"/>
      <c r="H100" s="40"/>
      <c r="I100" s="40"/>
      <c r="J100" s="40"/>
      <c r="K100" s="40"/>
      <c r="L100" s="40"/>
      <c r="N100" s="40"/>
      <c r="O100" s="40"/>
      <c r="P100" s="40"/>
      <c r="Q100" s="40"/>
      <c r="R100" s="40"/>
      <c r="S100" s="40"/>
      <c r="T100" s="40"/>
      <c r="U100" s="31"/>
      <c r="V100" s="40"/>
      <c r="W100" s="31"/>
      <c r="X100" s="40"/>
    </row>
    <row r="101" spans="1:27" ht="15.5" x14ac:dyDescent="0.35">
      <c r="A101" s="49" t="s">
        <v>152</v>
      </c>
      <c r="B101" s="49"/>
      <c r="C101" s="64"/>
      <c r="D101" s="28"/>
      <c r="E101" s="64"/>
      <c r="F101" s="40"/>
      <c r="G101" s="74"/>
      <c r="H101" s="40"/>
      <c r="I101" s="64"/>
      <c r="J101" s="40"/>
      <c r="K101" s="64"/>
      <c r="L101" s="40"/>
      <c r="M101" s="64"/>
      <c r="N101" s="40"/>
      <c r="O101" s="64"/>
      <c r="P101" s="40"/>
      <c r="Q101" s="74"/>
      <c r="R101" s="40"/>
      <c r="S101" s="75"/>
      <c r="T101" s="40"/>
      <c r="U101" s="76"/>
      <c r="V101" s="40"/>
      <c r="W101" s="76"/>
      <c r="X101" s="40"/>
      <c r="Y101" s="83"/>
    </row>
    <row r="102" spans="1:27" x14ac:dyDescent="0.3">
      <c r="A102" s="32" t="s">
        <v>1</v>
      </c>
      <c r="C102" s="40">
        <v>388610.65</v>
      </c>
      <c r="D102" s="28"/>
      <c r="E102" s="40">
        <v>386230.81000000006</v>
      </c>
      <c r="F102" s="40"/>
      <c r="G102" s="40">
        <v>238731.74000000005</v>
      </c>
      <c r="H102" s="40"/>
      <c r="I102" s="40">
        <v>245853.71000000002</v>
      </c>
      <c r="J102" s="40"/>
      <c r="K102" s="40">
        <v>225822.61</v>
      </c>
      <c r="L102" s="40"/>
      <c r="M102" s="40">
        <v>211335.96999999997</v>
      </c>
      <c r="N102" s="40"/>
      <c r="O102" s="40">
        <v>191558.9</v>
      </c>
      <c r="P102" s="40"/>
      <c r="Q102" s="40">
        <v>258203.3</v>
      </c>
      <c r="R102" s="40"/>
      <c r="S102" s="40">
        <v>271297.88</v>
      </c>
      <c r="T102" s="40"/>
      <c r="U102" s="31">
        <v>199313.47</v>
      </c>
      <c r="V102" s="40"/>
      <c r="W102" s="31">
        <v>266393.08999999997</v>
      </c>
      <c r="X102" s="40"/>
      <c r="Y102" s="81">
        <v>235838.2</v>
      </c>
      <c r="AA102" s="81">
        <f t="shared" ref="AA102:AA107" si="12">SUM(C102:Z102)</f>
        <v>3119190.33</v>
      </c>
    </row>
    <row r="103" spans="1:27" x14ac:dyDescent="0.3">
      <c r="A103" s="32" t="s">
        <v>2</v>
      </c>
      <c r="C103" s="40">
        <v>357418.55999999994</v>
      </c>
      <c r="D103" s="28"/>
      <c r="E103" s="40">
        <v>362338.31</v>
      </c>
      <c r="F103" s="40"/>
      <c r="G103" s="40">
        <v>218464.19</v>
      </c>
      <c r="H103" s="40"/>
      <c r="I103" s="40">
        <v>222112.44</v>
      </c>
      <c r="J103" s="40"/>
      <c r="K103" s="40">
        <v>212083.12000000005</v>
      </c>
      <c r="L103" s="40"/>
      <c r="M103" s="40">
        <v>197972.00999999998</v>
      </c>
      <c r="N103" s="40"/>
      <c r="O103" s="40">
        <v>171848.9</v>
      </c>
      <c r="P103" s="40"/>
      <c r="Q103" s="40">
        <v>241925.50999999998</v>
      </c>
      <c r="R103" s="40"/>
      <c r="S103" s="40">
        <v>245434.21</v>
      </c>
      <c r="T103" s="40"/>
      <c r="U103" s="31">
        <v>181263.37</v>
      </c>
      <c r="V103" s="40"/>
      <c r="W103" s="31">
        <v>240378.05</v>
      </c>
      <c r="X103" s="40"/>
      <c r="Y103" s="81">
        <v>219942.3</v>
      </c>
      <c r="AA103" s="81">
        <f t="shared" si="12"/>
        <v>2871180.9699999997</v>
      </c>
    </row>
    <row r="104" spans="1:27" ht="15" x14ac:dyDescent="0.3">
      <c r="A104" s="32" t="s">
        <v>88</v>
      </c>
      <c r="C104" s="40">
        <v>0</v>
      </c>
      <c r="D104" s="28"/>
      <c r="E104" s="40">
        <v>0</v>
      </c>
      <c r="F104" s="40"/>
      <c r="G104" s="40">
        <v>0</v>
      </c>
      <c r="H104" s="40"/>
      <c r="I104" s="40">
        <v>0</v>
      </c>
      <c r="J104" s="40"/>
      <c r="K104" s="40">
        <v>0</v>
      </c>
      <c r="L104" s="40"/>
      <c r="M104" s="40">
        <v>0</v>
      </c>
      <c r="N104" s="40"/>
      <c r="O104" s="40">
        <v>0</v>
      </c>
      <c r="P104" s="40"/>
      <c r="Q104" s="40">
        <v>0</v>
      </c>
      <c r="R104" s="40"/>
      <c r="S104" s="40">
        <v>0</v>
      </c>
      <c r="T104" s="40"/>
      <c r="U104" s="31">
        <v>0</v>
      </c>
      <c r="V104" s="40"/>
      <c r="W104" s="31">
        <v>0</v>
      </c>
      <c r="X104" s="40"/>
      <c r="Y104" s="81">
        <v>0</v>
      </c>
      <c r="AA104" s="81">
        <f t="shared" si="12"/>
        <v>0</v>
      </c>
    </row>
    <row r="105" spans="1:27" x14ac:dyDescent="0.3">
      <c r="A105" s="32" t="s">
        <v>31</v>
      </c>
      <c r="C105" s="40">
        <v>31192.09</v>
      </c>
      <c r="D105" s="28"/>
      <c r="E105" s="40">
        <v>23892.5</v>
      </c>
      <c r="F105" s="40"/>
      <c r="G105" s="40">
        <v>20267.55</v>
      </c>
      <c r="H105" s="40"/>
      <c r="I105" s="40">
        <v>23741.27</v>
      </c>
      <c r="J105" s="40"/>
      <c r="K105" s="40">
        <v>13739.49</v>
      </c>
      <c r="L105" s="40"/>
      <c r="M105" s="40">
        <v>13363.960000000001</v>
      </c>
      <c r="N105" s="40"/>
      <c r="O105" s="40">
        <v>19710</v>
      </c>
      <c r="P105" s="40"/>
      <c r="Q105" s="40">
        <v>16277.79</v>
      </c>
      <c r="R105" s="40"/>
      <c r="S105" s="40">
        <v>25863.67</v>
      </c>
      <c r="T105" s="40"/>
      <c r="U105" s="31">
        <v>18050.099999999999</v>
      </c>
      <c r="V105" s="40"/>
      <c r="W105" s="31">
        <v>26015.039999999997</v>
      </c>
      <c r="X105" s="40"/>
      <c r="Y105" s="81">
        <v>15895.900000000001</v>
      </c>
      <c r="AA105" s="81">
        <f t="shared" si="12"/>
        <v>248009.36000000002</v>
      </c>
    </row>
    <row r="106" spans="1:27" x14ac:dyDescent="0.3">
      <c r="A106" s="32" t="s">
        <v>87</v>
      </c>
      <c r="C106" s="40">
        <v>13100.677799999999</v>
      </c>
      <c r="D106" s="28"/>
      <c r="E106" s="40">
        <v>10034.85</v>
      </c>
      <c r="F106" s="40"/>
      <c r="G106" s="40">
        <v>8512.3709999999992</v>
      </c>
      <c r="H106" s="40"/>
      <c r="I106" s="40">
        <v>9971.3333999999995</v>
      </c>
      <c r="J106" s="40"/>
      <c r="K106" s="40">
        <v>5770.5857999999998</v>
      </c>
      <c r="L106" s="40"/>
      <c r="M106" s="40">
        <v>5612.8631999999998</v>
      </c>
      <c r="N106" s="40"/>
      <c r="O106" s="40">
        <v>8278.1999999999989</v>
      </c>
      <c r="P106" s="40"/>
      <c r="Q106" s="40">
        <v>6836.6717999999992</v>
      </c>
      <c r="R106" s="40"/>
      <c r="S106" s="40">
        <v>10862.741399999999</v>
      </c>
      <c r="T106" s="40"/>
      <c r="U106" s="31">
        <v>7581.0419999999986</v>
      </c>
      <c r="V106" s="40"/>
      <c r="W106" s="31">
        <v>10926.316799999999</v>
      </c>
      <c r="X106" s="40"/>
      <c r="Y106" s="81">
        <v>6676.2779999999993</v>
      </c>
      <c r="AA106" s="81">
        <f t="shared" si="12"/>
        <v>104163.93120000001</v>
      </c>
    </row>
    <row r="107" spans="1:27" ht="15" x14ac:dyDescent="0.3">
      <c r="A107" s="32" t="s">
        <v>89</v>
      </c>
      <c r="C107" s="40">
        <v>3119.2089999999998</v>
      </c>
      <c r="D107" s="28"/>
      <c r="E107" s="40">
        <v>2389.25</v>
      </c>
      <c r="F107" s="40"/>
      <c r="G107" s="40">
        <v>2026.7550000000003</v>
      </c>
      <c r="H107" s="40"/>
      <c r="I107" s="40">
        <v>2374.127</v>
      </c>
      <c r="J107" s="40"/>
      <c r="K107" s="40">
        <v>1373.9490000000003</v>
      </c>
      <c r="L107" s="40"/>
      <c r="M107" s="40">
        <v>1336.3960000000002</v>
      </c>
      <c r="N107" s="40"/>
      <c r="O107" s="40">
        <v>1971.0000000000002</v>
      </c>
      <c r="P107" s="40"/>
      <c r="Q107" s="40">
        <v>1627.7790000000002</v>
      </c>
      <c r="R107" s="40"/>
      <c r="S107" s="40">
        <v>2586.3669999999997</v>
      </c>
      <c r="T107" s="40"/>
      <c r="U107" s="31">
        <v>1805.0099999999998</v>
      </c>
      <c r="V107" s="40"/>
      <c r="W107" s="31">
        <v>2601.5039999999999</v>
      </c>
      <c r="X107" s="40"/>
      <c r="Y107" s="81">
        <v>1589.5900000000001</v>
      </c>
      <c r="AA107" s="81">
        <f t="shared" si="12"/>
        <v>24800.936000000002</v>
      </c>
    </row>
    <row r="108" spans="1:27" x14ac:dyDescent="0.3">
      <c r="C108" s="40"/>
      <c r="D108" s="28"/>
      <c r="E108" s="40"/>
      <c r="F108" s="40"/>
      <c r="G108" s="40"/>
      <c r="H108" s="40"/>
      <c r="I108" s="40"/>
      <c r="J108" s="40"/>
      <c r="K108" s="40"/>
      <c r="L108" s="40"/>
      <c r="N108" s="40"/>
      <c r="O108" s="40"/>
      <c r="P108" s="40"/>
      <c r="Q108" s="40"/>
      <c r="R108" s="40"/>
      <c r="S108" s="40"/>
      <c r="T108" s="40"/>
      <c r="U108" s="31"/>
      <c r="V108" s="40"/>
      <c r="W108" s="31"/>
      <c r="X108" s="40"/>
    </row>
    <row r="109" spans="1:27" ht="15.5" x14ac:dyDescent="0.35">
      <c r="A109" s="50" t="s">
        <v>100</v>
      </c>
      <c r="B109" s="50"/>
      <c r="C109" s="64"/>
      <c r="D109" s="28"/>
      <c r="E109" s="64"/>
      <c r="F109" s="40"/>
      <c r="G109" s="74"/>
      <c r="H109" s="40"/>
      <c r="I109" s="64"/>
      <c r="J109" s="40"/>
      <c r="K109" s="64"/>
      <c r="L109" s="40"/>
      <c r="M109" s="64"/>
      <c r="N109" s="40"/>
      <c r="O109" s="64"/>
      <c r="P109" s="40"/>
      <c r="Q109" s="74"/>
      <c r="R109" s="40"/>
      <c r="S109" s="75"/>
      <c r="T109" s="40"/>
      <c r="U109" s="76"/>
      <c r="V109" s="40"/>
      <c r="W109" s="76"/>
      <c r="X109" s="40"/>
      <c r="Y109" s="83"/>
    </row>
    <row r="110" spans="1:27" x14ac:dyDescent="0.3">
      <c r="A110" s="32" t="s">
        <v>1</v>
      </c>
      <c r="C110" s="40">
        <v>456975.24</v>
      </c>
      <c r="D110" s="28"/>
      <c r="E110" s="40">
        <v>285367.79000000004</v>
      </c>
      <c r="F110" s="40"/>
      <c r="G110" s="40">
        <v>287245.34000000003</v>
      </c>
      <c r="H110" s="40"/>
      <c r="I110" s="40">
        <v>351356.39</v>
      </c>
      <c r="J110" s="40"/>
      <c r="K110" s="40">
        <v>206405.97</v>
      </c>
      <c r="L110" s="40"/>
      <c r="M110" s="40">
        <v>241889.19000000003</v>
      </c>
      <c r="N110" s="40"/>
      <c r="O110" s="40">
        <v>293703.62999999995</v>
      </c>
      <c r="P110" s="40"/>
      <c r="Q110" s="40">
        <v>314141.49</v>
      </c>
      <c r="R110" s="40"/>
      <c r="S110" s="40">
        <v>208156.6</v>
      </c>
      <c r="T110" s="40"/>
      <c r="U110" s="31">
        <v>248923.15000000002</v>
      </c>
      <c r="V110" s="40"/>
      <c r="W110" s="31">
        <v>298566.91000000003</v>
      </c>
      <c r="X110" s="40"/>
      <c r="Y110" s="81">
        <v>346498.76999999996</v>
      </c>
      <c r="AA110" s="81">
        <f t="shared" ref="AA110:AA115" si="13">SUM(C110:Z110)</f>
        <v>3539230.47</v>
      </c>
    </row>
    <row r="111" spans="1:27" x14ac:dyDescent="0.3">
      <c r="A111" s="32" t="s">
        <v>2</v>
      </c>
      <c r="C111" s="40">
        <v>407236.89</v>
      </c>
      <c r="D111" s="28"/>
      <c r="E111" s="40">
        <v>262399.46000000002</v>
      </c>
      <c r="F111" s="40"/>
      <c r="G111" s="40">
        <v>252144.34</v>
      </c>
      <c r="H111" s="40"/>
      <c r="I111" s="40">
        <v>324777.02999999997</v>
      </c>
      <c r="J111" s="40"/>
      <c r="K111" s="40">
        <v>183347.44</v>
      </c>
      <c r="L111" s="40"/>
      <c r="M111" s="40">
        <v>216730.81</v>
      </c>
      <c r="N111" s="40"/>
      <c r="O111" s="40">
        <v>263464.64</v>
      </c>
      <c r="P111" s="40"/>
      <c r="Q111" s="40">
        <v>289848.75</v>
      </c>
      <c r="R111" s="40"/>
      <c r="S111" s="40">
        <v>175338.84</v>
      </c>
      <c r="T111" s="40"/>
      <c r="U111" s="31">
        <v>221559.18000000005</v>
      </c>
      <c r="V111" s="40"/>
      <c r="W111" s="31">
        <v>274257.96999999997</v>
      </c>
      <c r="X111" s="40"/>
      <c r="Y111" s="81">
        <v>320153.84000000008</v>
      </c>
      <c r="AA111" s="81">
        <f t="shared" si="13"/>
        <v>3191259.1899999995</v>
      </c>
    </row>
    <row r="112" spans="1:27" ht="15" x14ac:dyDescent="0.3">
      <c r="A112" s="32" t="s">
        <v>88</v>
      </c>
      <c r="C112" s="40">
        <v>0</v>
      </c>
      <c r="D112" s="28"/>
      <c r="E112" s="40">
        <v>0</v>
      </c>
      <c r="F112" s="40"/>
      <c r="G112" s="40">
        <v>0</v>
      </c>
      <c r="H112" s="40"/>
      <c r="I112" s="40">
        <v>0</v>
      </c>
      <c r="J112" s="40"/>
      <c r="K112" s="40">
        <v>0</v>
      </c>
      <c r="L112" s="40"/>
      <c r="M112" s="40">
        <v>0</v>
      </c>
      <c r="N112" s="40"/>
      <c r="O112" s="40">
        <v>0</v>
      </c>
      <c r="P112" s="40"/>
      <c r="Q112" s="40">
        <v>0</v>
      </c>
      <c r="R112" s="40"/>
      <c r="S112" s="40">
        <v>0</v>
      </c>
      <c r="T112" s="40"/>
      <c r="U112" s="31">
        <v>0</v>
      </c>
      <c r="V112" s="40"/>
      <c r="W112" s="31">
        <v>0</v>
      </c>
      <c r="X112" s="40"/>
      <c r="Y112" s="81">
        <v>0</v>
      </c>
      <c r="AA112" s="81">
        <f t="shared" si="13"/>
        <v>0</v>
      </c>
    </row>
    <row r="113" spans="1:27" x14ac:dyDescent="0.3">
      <c r="A113" s="32" t="s">
        <v>31</v>
      </c>
      <c r="C113" s="40">
        <v>49738.350000000006</v>
      </c>
      <c r="D113" s="28"/>
      <c r="E113" s="40">
        <v>22968.329999999998</v>
      </c>
      <c r="F113" s="40"/>
      <c r="G113" s="40">
        <v>35101</v>
      </c>
      <c r="H113" s="40"/>
      <c r="I113" s="40">
        <v>26579.360000000004</v>
      </c>
      <c r="J113" s="40"/>
      <c r="K113" s="40">
        <v>23058.53</v>
      </c>
      <c r="L113" s="40"/>
      <c r="M113" s="40">
        <v>25158.38</v>
      </c>
      <c r="N113" s="40"/>
      <c r="O113" s="40">
        <v>30238.990000000005</v>
      </c>
      <c r="P113" s="40"/>
      <c r="Q113" s="40">
        <v>24292.739999999998</v>
      </c>
      <c r="R113" s="40"/>
      <c r="S113" s="40">
        <v>32817.759999999995</v>
      </c>
      <c r="T113" s="40"/>
      <c r="U113" s="31">
        <v>27363.969999999998</v>
      </c>
      <c r="V113" s="40"/>
      <c r="W113" s="31">
        <v>24308.94</v>
      </c>
      <c r="X113" s="40"/>
      <c r="Y113" s="81">
        <v>26344.930000000004</v>
      </c>
      <c r="AA113" s="81">
        <f t="shared" si="13"/>
        <v>347971.27999999997</v>
      </c>
    </row>
    <row r="114" spans="1:27" x14ac:dyDescent="0.3">
      <c r="A114" s="32" t="s">
        <v>87</v>
      </c>
      <c r="C114" s="40">
        <v>20890.107</v>
      </c>
      <c r="D114" s="28"/>
      <c r="E114" s="40">
        <v>9646.6985999999997</v>
      </c>
      <c r="F114" s="40"/>
      <c r="G114" s="40">
        <v>14742.419999999998</v>
      </c>
      <c r="H114" s="40"/>
      <c r="I114" s="40">
        <v>11163.331200000001</v>
      </c>
      <c r="J114" s="40"/>
      <c r="K114" s="40">
        <v>9684.5825999999997</v>
      </c>
      <c r="L114" s="40"/>
      <c r="M114" s="40">
        <v>10566.519600000001</v>
      </c>
      <c r="N114" s="40"/>
      <c r="O114" s="40">
        <v>12700.375799999998</v>
      </c>
      <c r="P114" s="40"/>
      <c r="Q114" s="40">
        <v>10202.950800000001</v>
      </c>
      <c r="R114" s="40"/>
      <c r="S114" s="40">
        <v>13783.459199999998</v>
      </c>
      <c r="T114" s="40"/>
      <c r="U114" s="31">
        <v>11492.867400000003</v>
      </c>
      <c r="V114" s="40"/>
      <c r="W114" s="31">
        <v>10209.754799999999</v>
      </c>
      <c r="X114" s="40"/>
      <c r="Y114" s="81">
        <v>11064.870599999998</v>
      </c>
      <c r="AA114" s="81">
        <f t="shared" si="13"/>
        <v>146147.9376</v>
      </c>
    </row>
    <row r="115" spans="1:27" ht="15" x14ac:dyDescent="0.3">
      <c r="A115" s="32" t="s">
        <v>89</v>
      </c>
      <c r="C115" s="40">
        <v>4973.8350000000009</v>
      </c>
      <c r="D115" s="28"/>
      <c r="E115" s="40">
        <v>2296.8330000000001</v>
      </c>
      <c r="F115" s="40"/>
      <c r="G115" s="40">
        <v>3510.1</v>
      </c>
      <c r="H115" s="40"/>
      <c r="I115" s="40">
        <v>2657.9360000000001</v>
      </c>
      <c r="J115" s="40"/>
      <c r="K115" s="40">
        <v>2305.8530000000001</v>
      </c>
      <c r="L115" s="40"/>
      <c r="M115" s="40">
        <v>2515.8380000000002</v>
      </c>
      <c r="N115" s="40"/>
      <c r="O115" s="40">
        <v>3023.8990000000003</v>
      </c>
      <c r="P115" s="40"/>
      <c r="Q115" s="40">
        <v>2429.2739999999999</v>
      </c>
      <c r="R115" s="40"/>
      <c r="S115" s="40">
        <v>3281.7760000000003</v>
      </c>
      <c r="T115" s="40"/>
      <c r="U115" s="31">
        <v>2736.3969999999995</v>
      </c>
      <c r="V115" s="40"/>
      <c r="W115" s="31">
        <v>2430.8939999999998</v>
      </c>
      <c r="X115" s="40"/>
      <c r="Y115" s="81">
        <v>2634.4929999999999</v>
      </c>
      <c r="AA115" s="81">
        <f t="shared" si="13"/>
        <v>34797.128000000004</v>
      </c>
    </row>
    <row r="116" spans="1:27" x14ac:dyDescent="0.3">
      <c r="C116" s="40"/>
      <c r="D116" s="28"/>
      <c r="E116" s="40"/>
      <c r="F116" s="40"/>
      <c r="G116" s="40"/>
      <c r="H116" s="40"/>
      <c r="I116" s="40"/>
      <c r="J116" s="40"/>
      <c r="K116" s="40"/>
      <c r="L116" s="40"/>
      <c r="N116" s="40"/>
      <c r="O116" s="40"/>
      <c r="P116" s="40"/>
      <c r="Q116" s="40"/>
      <c r="R116" s="40"/>
      <c r="S116" s="40"/>
      <c r="T116" s="40"/>
      <c r="U116" s="31"/>
      <c r="V116" s="40"/>
      <c r="W116" s="31"/>
      <c r="X116" s="40"/>
    </row>
    <row r="117" spans="1:27" ht="15.5" x14ac:dyDescent="0.35">
      <c r="A117" s="50" t="s">
        <v>106</v>
      </c>
      <c r="C117" s="64"/>
      <c r="D117" s="28"/>
      <c r="E117" s="64"/>
      <c r="F117" s="40"/>
      <c r="G117" s="74"/>
      <c r="H117" s="40"/>
      <c r="I117" s="64"/>
      <c r="J117" s="40"/>
      <c r="K117" s="64"/>
      <c r="L117" s="40"/>
      <c r="M117" s="64"/>
      <c r="N117" s="40"/>
      <c r="O117" s="64"/>
      <c r="P117" s="40"/>
      <c r="Q117" s="74"/>
      <c r="R117" s="40"/>
      <c r="S117" s="75"/>
      <c r="T117" s="40"/>
      <c r="U117" s="76"/>
      <c r="V117" s="40"/>
      <c r="W117" s="76"/>
      <c r="X117" s="40"/>
      <c r="Y117" s="83"/>
    </row>
    <row r="118" spans="1:27" x14ac:dyDescent="0.3">
      <c r="A118" s="32" t="s">
        <v>1</v>
      </c>
      <c r="C118" s="40">
        <v>391259.86</v>
      </c>
      <c r="D118" s="28"/>
      <c r="E118" s="40">
        <v>352265.12000000005</v>
      </c>
      <c r="F118" s="40"/>
      <c r="G118" s="40">
        <v>295413.76999999996</v>
      </c>
      <c r="H118" s="40"/>
      <c r="I118" s="40">
        <v>332285.52999999997</v>
      </c>
      <c r="J118" s="40"/>
      <c r="K118" s="40">
        <v>289138.77</v>
      </c>
      <c r="L118" s="40"/>
      <c r="M118" s="40">
        <v>232823.61</v>
      </c>
      <c r="N118" s="40"/>
      <c r="O118" s="40">
        <v>354481.69999999995</v>
      </c>
      <c r="P118" s="40"/>
      <c r="Q118" s="40">
        <v>240279.5</v>
      </c>
      <c r="R118" s="40"/>
      <c r="S118" s="40">
        <v>251154.90999999997</v>
      </c>
      <c r="T118" s="40"/>
      <c r="U118" s="31">
        <v>189339.03999999998</v>
      </c>
      <c r="V118" s="40"/>
      <c r="W118" s="31">
        <v>276227.82</v>
      </c>
      <c r="X118" s="40"/>
      <c r="Y118" s="81">
        <v>286586.22000000003</v>
      </c>
      <c r="AA118" s="81">
        <f>SUM(C118:Z118)</f>
        <v>3491255.8500000006</v>
      </c>
    </row>
    <row r="119" spans="1:27" x14ac:dyDescent="0.3">
      <c r="A119" s="32" t="s">
        <v>2</v>
      </c>
      <c r="C119" s="40">
        <v>355395.37</v>
      </c>
      <c r="D119" s="28"/>
      <c r="E119" s="40">
        <v>330407.89</v>
      </c>
      <c r="F119" s="40"/>
      <c r="G119" s="40">
        <v>259203.30999999997</v>
      </c>
      <c r="H119" s="40"/>
      <c r="I119" s="40">
        <v>298418.17</v>
      </c>
      <c r="J119" s="40"/>
      <c r="K119" s="40">
        <v>262984.86000000004</v>
      </c>
      <c r="L119" s="40"/>
      <c r="M119" s="40">
        <v>222070.05999999997</v>
      </c>
      <c r="N119" s="40"/>
      <c r="O119" s="40">
        <v>334965.59999999998</v>
      </c>
      <c r="P119" s="40"/>
      <c r="Q119" s="40">
        <v>205046.62</v>
      </c>
      <c r="R119" s="40"/>
      <c r="S119" s="40">
        <v>227889.03000000003</v>
      </c>
      <c r="T119" s="40"/>
      <c r="U119" s="31">
        <v>168564.81</v>
      </c>
      <c r="V119" s="40"/>
      <c r="W119" s="31">
        <v>255497.13999999998</v>
      </c>
      <c r="X119" s="40"/>
      <c r="Y119" s="81">
        <v>260818.06999999998</v>
      </c>
      <c r="AA119" s="81">
        <f t="shared" ref="AA119:AA123" si="14">SUM(C119:Z119)</f>
        <v>3181260.93</v>
      </c>
    </row>
    <row r="120" spans="1:27" ht="15" x14ac:dyDescent="0.3">
      <c r="A120" s="32" t="s">
        <v>88</v>
      </c>
      <c r="C120" s="40">
        <v>0</v>
      </c>
      <c r="D120" s="28"/>
      <c r="E120" s="40">
        <v>0</v>
      </c>
      <c r="F120" s="40"/>
      <c r="G120" s="40">
        <v>0</v>
      </c>
      <c r="H120" s="40"/>
      <c r="I120" s="40">
        <v>0</v>
      </c>
      <c r="J120" s="40"/>
      <c r="K120" s="40">
        <v>0</v>
      </c>
      <c r="L120" s="40"/>
      <c r="M120" s="40">
        <v>0</v>
      </c>
      <c r="N120" s="40"/>
      <c r="O120" s="40">
        <v>0</v>
      </c>
      <c r="P120" s="40"/>
      <c r="Q120" s="40">
        <v>0</v>
      </c>
      <c r="R120" s="40"/>
      <c r="S120" s="40">
        <v>0</v>
      </c>
      <c r="T120" s="40"/>
      <c r="U120" s="31">
        <v>0</v>
      </c>
      <c r="V120" s="40"/>
      <c r="W120" s="31">
        <v>0</v>
      </c>
      <c r="X120" s="40"/>
      <c r="Y120" s="81">
        <v>0</v>
      </c>
      <c r="AA120" s="81">
        <f t="shared" si="14"/>
        <v>0</v>
      </c>
    </row>
    <row r="121" spans="1:27" x14ac:dyDescent="0.3">
      <c r="A121" s="32" t="s">
        <v>31</v>
      </c>
      <c r="C121" s="40">
        <v>35864.49</v>
      </c>
      <c r="D121" s="28"/>
      <c r="E121" s="40">
        <v>21857.23</v>
      </c>
      <c r="F121" s="40"/>
      <c r="G121" s="40">
        <v>36210.46</v>
      </c>
      <c r="H121" s="40"/>
      <c r="I121" s="40">
        <v>33867.360000000001</v>
      </c>
      <c r="J121" s="40"/>
      <c r="K121" s="40">
        <v>26153.91</v>
      </c>
      <c r="L121" s="40"/>
      <c r="M121" s="40">
        <v>10753.55</v>
      </c>
      <c r="N121" s="40"/>
      <c r="O121" s="40">
        <v>19516.099999999999</v>
      </c>
      <c r="P121" s="40"/>
      <c r="Q121" s="40">
        <v>35232.879999999997</v>
      </c>
      <c r="R121" s="40"/>
      <c r="S121" s="40">
        <v>23265.879999999997</v>
      </c>
      <c r="T121" s="40"/>
      <c r="U121" s="31">
        <v>20774.230000000003</v>
      </c>
      <c r="V121" s="40"/>
      <c r="W121" s="31">
        <v>20730.68</v>
      </c>
      <c r="X121" s="40"/>
      <c r="Y121" s="81">
        <v>25768.149999999998</v>
      </c>
      <c r="AA121" s="81">
        <f t="shared" si="14"/>
        <v>309994.92</v>
      </c>
    </row>
    <row r="122" spans="1:27" x14ac:dyDescent="0.3">
      <c r="A122" s="32" t="s">
        <v>87</v>
      </c>
      <c r="C122" s="40">
        <v>15063.085799999999</v>
      </c>
      <c r="D122" s="28"/>
      <c r="E122" s="40">
        <v>9180.0365999999995</v>
      </c>
      <c r="F122" s="40"/>
      <c r="G122" s="40">
        <v>15208.3932</v>
      </c>
      <c r="H122" s="40"/>
      <c r="I122" s="40">
        <v>14224.291199999998</v>
      </c>
      <c r="J122" s="40"/>
      <c r="K122" s="40">
        <v>10984.642199999998</v>
      </c>
      <c r="L122" s="40"/>
      <c r="M122" s="40">
        <v>4516.4910000000009</v>
      </c>
      <c r="N122" s="40"/>
      <c r="O122" s="40">
        <v>8196.7619999999988</v>
      </c>
      <c r="P122" s="40"/>
      <c r="Q122" s="40">
        <v>14797.809600000001</v>
      </c>
      <c r="R122" s="40"/>
      <c r="S122" s="40">
        <v>9771.6695999999993</v>
      </c>
      <c r="T122" s="40"/>
      <c r="U122" s="31">
        <v>8725.1765999999989</v>
      </c>
      <c r="V122" s="40"/>
      <c r="W122" s="31">
        <v>8706.8856000000014</v>
      </c>
      <c r="X122" s="40"/>
      <c r="Y122" s="81">
        <v>10822.622999999998</v>
      </c>
      <c r="AA122" s="81">
        <f t="shared" si="14"/>
        <v>130197.8664</v>
      </c>
    </row>
    <row r="123" spans="1:27" ht="15" x14ac:dyDescent="0.3">
      <c r="A123" s="32" t="s">
        <v>89</v>
      </c>
      <c r="C123" s="40">
        <v>3586.4490000000005</v>
      </c>
      <c r="D123" s="28"/>
      <c r="E123" s="40">
        <v>2185.7230000000004</v>
      </c>
      <c r="F123" s="40"/>
      <c r="G123" s="40">
        <v>3621.0459999999998</v>
      </c>
      <c r="H123" s="40"/>
      <c r="I123" s="40">
        <v>3386.7360000000008</v>
      </c>
      <c r="J123" s="40"/>
      <c r="K123" s="40">
        <v>2615.391000000001</v>
      </c>
      <c r="L123" s="40"/>
      <c r="M123" s="40">
        <v>1075.355</v>
      </c>
      <c r="N123" s="40"/>
      <c r="O123" s="40">
        <v>1951.6100000000004</v>
      </c>
      <c r="P123" s="40"/>
      <c r="Q123" s="40">
        <v>3523.2880000000005</v>
      </c>
      <c r="R123" s="40"/>
      <c r="S123" s="40">
        <v>2326.5880000000002</v>
      </c>
      <c r="T123" s="40"/>
      <c r="U123" s="31">
        <v>2077.4229999999998</v>
      </c>
      <c r="V123" s="40"/>
      <c r="W123" s="31">
        <v>2073.0680000000002</v>
      </c>
      <c r="X123" s="40"/>
      <c r="Y123" s="81">
        <v>2576.8150000000005</v>
      </c>
      <c r="AA123" s="81">
        <f t="shared" si="14"/>
        <v>30999.492000000006</v>
      </c>
    </row>
    <row r="124" spans="1:27" x14ac:dyDescent="0.3">
      <c r="C124" s="40"/>
      <c r="D124" s="28"/>
      <c r="E124" s="40"/>
      <c r="F124" s="40"/>
      <c r="G124" s="40"/>
      <c r="H124" s="40"/>
      <c r="I124" s="40"/>
      <c r="J124" s="40"/>
      <c r="K124" s="40"/>
      <c r="L124" s="40"/>
      <c r="N124" s="40"/>
      <c r="O124" s="40"/>
      <c r="P124" s="40"/>
      <c r="Q124" s="40"/>
      <c r="R124" s="40"/>
      <c r="S124" s="40"/>
      <c r="T124" s="40"/>
      <c r="U124" s="31"/>
      <c r="V124" s="40"/>
      <c r="W124" s="31"/>
      <c r="X124" s="40"/>
    </row>
    <row r="125" spans="1:27" ht="15.5" x14ac:dyDescent="0.35">
      <c r="A125" s="43" t="s">
        <v>107</v>
      </c>
      <c r="C125" s="64"/>
      <c r="D125" s="28"/>
      <c r="E125" s="64"/>
      <c r="F125" s="40"/>
      <c r="G125" s="74"/>
      <c r="H125" s="40"/>
      <c r="I125" s="64"/>
      <c r="J125" s="40"/>
      <c r="K125" s="64"/>
      <c r="L125" s="40"/>
      <c r="M125" s="64"/>
      <c r="N125" s="40"/>
      <c r="O125" s="64"/>
      <c r="P125" s="40"/>
      <c r="Q125" s="74"/>
      <c r="R125" s="40"/>
      <c r="S125" s="75"/>
      <c r="T125" s="40"/>
      <c r="U125" s="76"/>
      <c r="V125" s="40"/>
      <c r="W125" s="76"/>
      <c r="X125" s="40"/>
      <c r="Y125" s="83"/>
    </row>
    <row r="126" spans="1:27" x14ac:dyDescent="0.3">
      <c r="A126" s="32" t="s">
        <v>1</v>
      </c>
      <c r="C126" s="40">
        <v>1252140.5900000001</v>
      </c>
      <c r="D126" s="28"/>
      <c r="E126" s="40">
        <v>1368427.41</v>
      </c>
      <c r="F126" s="40"/>
      <c r="G126" s="40">
        <v>1232837.7</v>
      </c>
      <c r="H126" s="40"/>
      <c r="I126" s="40">
        <v>1041794.16</v>
      </c>
      <c r="J126" s="40"/>
      <c r="K126" s="40">
        <v>1078562.6800000002</v>
      </c>
      <c r="L126" s="40"/>
      <c r="M126" s="40">
        <v>1262941.8</v>
      </c>
      <c r="N126" s="40"/>
      <c r="O126" s="40">
        <v>1203024.8</v>
      </c>
      <c r="P126" s="40"/>
      <c r="Q126" s="40">
        <v>1127302.26</v>
      </c>
      <c r="R126" s="40"/>
      <c r="S126" s="40">
        <v>1025879.5100000001</v>
      </c>
      <c r="T126" s="40"/>
      <c r="U126" s="31">
        <v>992661.48999999987</v>
      </c>
      <c r="V126" s="40"/>
      <c r="W126" s="31">
        <v>890670.70000000007</v>
      </c>
      <c r="X126" s="40"/>
      <c r="Y126" s="81">
        <v>946566.05999999994</v>
      </c>
      <c r="AA126" s="81">
        <f>SUM(C126:Z126)</f>
        <v>13422809.16</v>
      </c>
    </row>
    <row r="127" spans="1:27" x14ac:dyDescent="0.3">
      <c r="A127" s="32" t="s">
        <v>2</v>
      </c>
      <c r="C127" s="40">
        <v>1141223.6499999999</v>
      </c>
      <c r="D127" s="28"/>
      <c r="E127" s="40">
        <v>1238470.82</v>
      </c>
      <c r="F127" s="40"/>
      <c r="G127" s="40">
        <v>1117443.2</v>
      </c>
      <c r="H127" s="40"/>
      <c r="I127" s="40">
        <v>930758.67999999993</v>
      </c>
      <c r="J127" s="40"/>
      <c r="K127" s="40">
        <v>988674.58</v>
      </c>
      <c r="L127" s="40"/>
      <c r="M127" s="40">
        <v>1155879.3099999998</v>
      </c>
      <c r="N127" s="40"/>
      <c r="O127" s="40">
        <v>1084563.75</v>
      </c>
      <c r="P127" s="40"/>
      <c r="Q127" s="40">
        <v>1026527.7799999999</v>
      </c>
      <c r="R127" s="40"/>
      <c r="S127" s="40">
        <v>931836.75</v>
      </c>
      <c r="T127" s="40"/>
      <c r="U127" s="31">
        <v>906695.07000000007</v>
      </c>
      <c r="V127" s="40"/>
      <c r="W127" s="31">
        <v>800009.59000000008</v>
      </c>
      <c r="X127" s="40"/>
      <c r="Y127" s="81">
        <v>868226.55</v>
      </c>
      <c r="AA127" s="81">
        <f t="shared" ref="AA127:AA131" si="15">SUM(C127:Z127)</f>
        <v>12190309.73</v>
      </c>
    </row>
    <row r="128" spans="1:27" ht="15" x14ac:dyDescent="0.3">
      <c r="A128" s="32" t="s">
        <v>88</v>
      </c>
      <c r="C128" s="40">
        <v>0</v>
      </c>
      <c r="D128" s="28"/>
      <c r="E128" s="40">
        <v>0</v>
      </c>
      <c r="F128" s="40"/>
      <c r="G128" s="40">
        <v>0</v>
      </c>
      <c r="H128" s="40"/>
      <c r="I128" s="40">
        <v>0</v>
      </c>
      <c r="J128" s="40"/>
      <c r="K128" s="40">
        <v>0</v>
      </c>
      <c r="L128" s="40"/>
      <c r="M128" s="40">
        <v>0</v>
      </c>
      <c r="N128" s="40"/>
      <c r="O128" s="40">
        <v>0</v>
      </c>
      <c r="P128" s="40"/>
      <c r="Q128" s="40">
        <v>0</v>
      </c>
      <c r="R128" s="40"/>
      <c r="S128" s="40">
        <v>0</v>
      </c>
      <c r="T128" s="40"/>
      <c r="U128" s="31">
        <v>0</v>
      </c>
      <c r="V128" s="40"/>
      <c r="W128" s="31">
        <v>0</v>
      </c>
      <c r="X128" s="40"/>
      <c r="Y128" s="81">
        <v>0</v>
      </c>
      <c r="AA128" s="81">
        <f t="shared" si="15"/>
        <v>0</v>
      </c>
    </row>
    <row r="129" spans="1:27" x14ac:dyDescent="0.3">
      <c r="A129" s="32" t="s">
        <v>31</v>
      </c>
      <c r="C129" s="40">
        <v>110916.94</v>
      </c>
      <c r="D129" s="28"/>
      <c r="E129" s="40">
        <v>129956.59</v>
      </c>
      <c r="F129" s="40"/>
      <c r="G129" s="40">
        <v>115394.5</v>
      </c>
      <c r="H129" s="40"/>
      <c r="I129" s="40">
        <v>111035.48</v>
      </c>
      <c r="J129" s="40"/>
      <c r="K129" s="40">
        <v>89888.1</v>
      </c>
      <c r="L129" s="40"/>
      <c r="M129" s="40">
        <v>107062.49</v>
      </c>
      <c r="N129" s="40"/>
      <c r="O129" s="40">
        <v>118461.05</v>
      </c>
      <c r="P129" s="40"/>
      <c r="Q129" s="40">
        <v>100774.47999999998</v>
      </c>
      <c r="R129" s="40"/>
      <c r="S129" s="40">
        <v>94042.760000000009</v>
      </c>
      <c r="T129" s="40"/>
      <c r="U129" s="31">
        <v>85966.42</v>
      </c>
      <c r="V129" s="40"/>
      <c r="W129" s="31">
        <v>90661.11</v>
      </c>
      <c r="X129" s="40"/>
      <c r="Y129" s="81">
        <v>78339.510000000009</v>
      </c>
      <c r="AA129" s="81">
        <f t="shared" si="15"/>
        <v>1232499.4300000002</v>
      </c>
    </row>
    <row r="130" spans="1:27" x14ac:dyDescent="0.3">
      <c r="A130" s="32" t="s">
        <v>87</v>
      </c>
      <c r="C130" s="40">
        <v>46585.114799999996</v>
      </c>
      <c r="D130" s="28"/>
      <c r="E130" s="40">
        <v>54581.767800000001</v>
      </c>
      <c r="F130" s="40"/>
      <c r="G130" s="40">
        <v>48465.689999999995</v>
      </c>
      <c r="H130" s="40"/>
      <c r="I130" s="40">
        <v>46634.901599999997</v>
      </c>
      <c r="J130" s="40"/>
      <c r="K130" s="40">
        <v>37753.002</v>
      </c>
      <c r="L130" s="40"/>
      <c r="M130" s="40">
        <v>44966.245800000004</v>
      </c>
      <c r="N130" s="40"/>
      <c r="O130" s="40">
        <v>49753.640999999989</v>
      </c>
      <c r="P130" s="40"/>
      <c r="Q130" s="40">
        <v>42325.281600000002</v>
      </c>
      <c r="R130" s="40"/>
      <c r="S130" s="40">
        <v>39497.959199999998</v>
      </c>
      <c r="T130" s="40"/>
      <c r="U130" s="31">
        <v>36105.896399999998</v>
      </c>
      <c r="V130" s="40"/>
      <c r="W130" s="31">
        <v>38077.666199999992</v>
      </c>
      <c r="X130" s="40"/>
      <c r="Y130" s="81">
        <v>32902.5942</v>
      </c>
      <c r="AA130" s="81">
        <f t="shared" si="15"/>
        <v>517649.76059999998</v>
      </c>
    </row>
    <row r="131" spans="1:27" ht="15" x14ac:dyDescent="0.3">
      <c r="A131" s="32" t="s">
        <v>89</v>
      </c>
      <c r="C131" s="40">
        <v>11091.694</v>
      </c>
      <c r="D131" s="28"/>
      <c r="E131" s="40">
        <v>12995.659</v>
      </c>
      <c r="F131" s="40"/>
      <c r="G131" s="40">
        <v>11539.45</v>
      </c>
      <c r="H131" s="40"/>
      <c r="I131" s="40">
        <v>11103.548000000001</v>
      </c>
      <c r="J131" s="40"/>
      <c r="K131" s="40">
        <v>8988.81</v>
      </c>
      <c r="L131" s="40"/>
      <c r="M131" s="40">
        <v>10706.249000000002</v>
      </c>
      <c r="N131" s="40"/>
      <c r="O131" s="40">
        <v>11846.105000000001</v>
      </c>
      <c r="P131" s="40"/>
      <c r="Q131" s="40">
        <v>10077.448000000002</v>
      </c>
      <c r="R131" s="40"/>
      <c r="S131" s="40">
        <v>9404.2760000000017</v>
      </c>
      <c r="T131" s="40"/>
      <c r="U131" s="31">
        <v>8596.6419999999998</v>
      </c>
      <c r="V131" s="40"/>
      <c r="W131" s="31">
        <v>9066.1110000000008</v>
      </c>
      <c r="X131" s="40"/>
      <c r="Y131" s="81">
        <v>7833.9510000000009</v>
      </c>
      <c r="AA131" s="81">
        <f t="shared" si="15"/>
        <v>123249.943</v>
      </c>
    </row>
    <row r="132" spans="1:27" x14ac:dyDescent="0.3">
      <c r="C132" s="40"/>
      <c r="D132" s="28"/>
      <c r="E132" s="40"/>
      <c r="F132" s="40"/>
      <c r="G132" s="40"/>
      <c r="H132" s="40"/>
      <c r="I132" s="40"/>
      <c r="J132" s="40"/>
      <c r="K132" s="40"/>
      <c r="L132" s="40"/>
      <c r="N132" s="40"/>
      <c r="O132" s="40"/>
      <c r="P132" s="40"/>
      <c r="Q132" s="40"/>
      <c r="R132" s="40"/>
      <c r="S132" s="40"/>
      <c r="T132" s="40"/>
      <c r="U132" s="31"/>
      <c r="V132" s="40"/>
      <c r="W132" s="31"/>
      <c r="X132" s="40"/>
    </row>
    <row r="133" spans="1:27" ht="15.5" x14ac:dyDescent="0.35">
      <c r="A133" s="43" t="s">
        <v>108</v>
      </c>
      <c r="C133" s="64"/>
      <c r="D133" s="28"/>
      <c r="E133" s="64"/>
      <c r="F133" s="40"/>
      <c r="G133" s="74"/>
      <c r="H133" s="40"/>
      <c r="I133" s="64"/>
      <c r="J133" s="40"/>
      <c r="K133" s="64"/>
      <c r="L133" s="40"/>
      <c r="M133" s="64"/>
      <c r="N133" s="40"/>
      <c r="O133" s="64"/>
      <c r="P133" s="40"/>
      <c r="Q133" s="74"/>
      <c r="R133" s="40"/>
      <c r="S133" s="75"/>
      <c r="T133" s="40"/>
      <c r="U133" s="76"/>
      <c r="V133" s="40"/>
      <c r="W133" s="76"/>
      <c r="X133" s="40"/>
      <c r="Y133" s="83"/>
    </row>
    <row r="134" spans="1:27" x14ac:dyDescent="0.3">
      <c r="A134" s="32" t="s">
        <v>1</v>
      </c>
      <c r="C134" s="40">
        <v>1364294.4100000001</v>
      </c>
      <c r="D134" s="28"/>
      <c r="E134" s="40">
        <v>1435101.7300000002</v>
      </c>
      <c r="F134" s="40"/>
      <c r="G134" s="40">
        <v>1168389.4899999998</v>
      </c>
      <c r="H134" s="40"/>
      <c r="I134" s="40">
        <v>1199768.2799999998</v>
      </c>
      <c r="J134" s="40"/>
      <c r="K134" s="40">
        <v>1090046.68</v>
      </c>
      <c r="L134" s="40"/>
      <c r="M134" s="40">
        <v>1224310.8199999998</v>
      </c>
      <c r="N134" s="40"/>
      <c r="O134" s="40">
        <v>1322422.1300000001</v>
      </c>
      <c r="P134" s="40"/>
      <c r="Q134" s="40">
        <v>1275372.3799999999</v>
      </c>
      <c r="R134" s="40"/>
      <c r="S134" s="40">
        <v>1355524.4699999997</v>
      </c>
      <c r="T134" s="40"/>
      <c r="U134" s="31">
        <v>1163704.9099999999</v>
      </c>
      <c r="V134" s="40"/>
      <c r="W134" s="31">
        <v>1138745.9100000001</v>
      </c>
      <c r="X134" s="40"/>
      <c r="Y134" s="81">
        <v>1074497.99</v>
      </c>
      <c r="AA134" s="81">
        <f>SUM(C134:Z134)</f>
        <v>14812179.200000001</v>
      </c>
    </row>
    <row r="135" spans="1:27" x14ac:dyDescent="0.3">
      <c r="A135" s="32" t="s">
        <v>2</v>
      </c>
      <c r="C135" s="40">
        <v>1238864.8400000003</v>
      </c>
      <c r="D135" s="28"/>
      <c r="E135" s="40">
        <v>1323511.7200000002</v>
      </c>
      <c r="F135" s="40"/>
      <c r="G135" s="40">
        <v>1051125.74</v>
      </c>
      <c r="H135" s="40"/>
      <c r="I135" s="40">
        <v>1106461.72</v>
      </c>
      <c r="J135" s="40"/>
      <c r="K135" s="40">
        <v>989798.35000000009</v>
      </c>
      <c r="L135" s="40"/>
      <c r="M135" s="40">
        <v>1129092.5100000002</v>
      </c>
      <c r="N135" s="40"/>
      <c r="O135" s="40">
        <v>1210405.8299999998</v>
      </c>
      <c r="P135" s="40"/>
      <c r="Q135" s="40">
        <v>1163767.49</v>
      </c>
      <c r="R135" s="40"/>
      <c r="S135" s="40">
        <v>1234164.79</v>
      </c>
      <c r="T135" s="40"/>
      <c r="U135" s="31">
        <v>1050199.9500000002</v>
      </c>
      <c r="V135" s="40"/>
      <c r="W135" s="31">
        <v>1028764.6200000001</v>
      </c>
      <c r="X135" s="40"/>
      <c r="Y135" s="81">
        <v>973245.01</v>
      </c>
      <c r="AA135" s="81">
        <f t="shared" ref="AA135:AA139" si="16">SUM(C135:Z135)</f>
        <v>13499402.570000002</v>
      </c>
    </row>
    <row r="136" spans="1:27" ht="15" x14ac:dyDescent="0.3">
      <c r="A136" s="32" t="s">
        <v>88</v>
      </c>
      <c r="C136" s="40">
        <v>0</v>
      </c>
      <c r="D136" s="28"/>
      <c r="E136" s="40">
        <v>0</v>
      </c>
      <c r="F136" s="40"/>
      <c r="G136" s="40">
        <v>0</v>
      </c>
      <c r="H136" s="40"/>
      <c r="I136" s="40">
        <v>0</v>
      </c>
      <c r="J136" s="40"/>
      <c r="K136" s="40">
        <v>0</v>
      </c>
      <c r="L136" s="40"/>
      <c r="M136" s="40">
        <v>0</v>
      </c>
      <c r="N136" s="40"/>
      <c r="O136" s="40">
        <v>0</v>
      </c>
      <c r="P136" s="40"/>
      <c r="Q136" s="40">
        <v>0</v>
      </c>
      <c r="R136" s="40"/>
      <c r="S136" s="40">
        <v>0</v>
      </c>
      <c r="T136" s="40"/>
      <c r="U136" s="31">
        <v>0</v>
      </c>
      <c r="V136" s="40"/>
      <c r="W136" s="31">
        <v>0</v>
      </c>
      <c r="X136" s="40"/>
      <c r="Y136" s="81">
        <v>0</v>
      </c>
      <c r="AA136" s="81">
        <f t="shared" si="16"/>
        <v>0</v>
      </c>
    </row>
    <row r="137" spans="1:27" x14ac:dyDescent="0.3">
      <c r="A137" s="32" t="s">
        <v>31</v>
      </c>
      <c r="C137" s="40">
        <v>125429.57</v>
      </c>
      <c r="D137" s="28"/>
      <c r="E137" s="40">
        <v>111590.01000000001</v>
      </c>
      <c r="F137" s="40"/>
      <c r="G137" s="40">
        <v>117263.75</v>
      </c>
      <c r="H137" s="40"/>
      <c r="I137" s="40">
        <v>93306.559999999998</v>
      </c>
      <c r="J137" s="40"/>
      <c r="K137" s="40">
        <v>100248.32999999999</v>
      </c>
      <c r="L137" s="40"/>
      <c r="M137" s="40">
        <v>95218.31</v>
      </c>
      <c r="N137" s="40"/>
      <c r="O137" s="40">
        <v>112016.30000000003</v>
      </c>
      <c r="P137" s="40"/>
      <c r="Q137" s="40">
        <v>111604.89</v>
      </c>
      <c r="R137" s="40"/>
      <c r="S137" s="40">
        <v>121359.67999999999</v>
      </c>
      <c r="T137" s="40"/>
      <c r="U137" s="31">
        <v>113504.96000000001</v>
      </c>
      <c r="V137" s="40"/>
      <c r="W137" s="31">
        <v>109981.29000000001</v>
      </c>
      <c r="X137" s="40"/>
      <c r="Y137" s="81">
        <v>101252.98</v>
      </c>
      <c r="AA137" s="81">
        <f t="shared" si="16"/>
        <v>1312776.6300000001</v>
      </c>
    </row>
    <row r="138" spans="1:27" x14ac:dyDescent="0.3">
      <c r="A138" s="32" t="s">
        <v>87</v>
      </c>
      <c r="C138" s="40">
        <v>52680.419399999999</v>
      </c>
      <c r="D138" s="28"/>
      <c r="E138" s="40">
        <v>46867.804199999991</v>
      </c>
      <c r="F138" s="40"/>
      <c r="G138" s="40">
        <v>49250.775000000001</v>
      </c>
      <c r="H138" s="40"/>
      <c r="I138" s="40">
        <v>39188.7552</v>
      </c>
      <c r="J138" s="40"/>
      <c r="K138" s="40">
        <v>42104.298600000002</v>
      </c>
      <c r="L138" s="40"/>
      <c r="M138" s="40">
        <v>39991.690199999997</v>
      </c>
      <c r="N138" s="40"/>
      <c r="O138" s="40">
        <v>47046.845999999998</v>
      </c>
      <c r="P138" s="40"/>
      <c r="Q138" s="40">
        <v>46874.053799999994</v>
      </c>
      <c r="R138" s="40"/>
      <c r="S138" s="40">
        <v>50971.065600000002</v>
      </c>
      <c r="T138" s="40"/>
      <c r="U138" s="31">
        <v>47672.083200000001</v>
      </c>
      <c r="V138" s="40"/>
      <c r="W138" s="31">
        <v>46192.141799999998</v>
      </c>
      <c r="X138" s="40"/>
      <c r="Y138" s="81">
        <v>42526.251599999996</v>
      </c>
      <c r="AA138" s="81">
        <f t="shared" si="16"/>
        <v>551366.18459999992</v>
      </c>
    </row>
    <row r="139" spans="1:27" ht="15" x14ac:dyDescent="0.3">
      <c r="A139" s="32" t="s">
        <v>89</v>
      </c>
      <c r="C139" s="40">
        <v>12542.957000000002</v>
      </c>
      <c r="D139" s="28"/>
      <c r="E139" s="40">
        <v>11159.001</v>
      </c>
      <c r="F139" s="40"/>
      <c r="G139" s="40">
        <v>11726.375000000002</v>
      </c>
      <c r="H139" s="40"/>
      <c r="I139" s="40">
        <v>9330.655999999999</v>
      </c>
      <c r="J139" s="40"/>
      <c r="K139" s="40">
        <v>10024.833000000002</v>
      </c>
      <c r="L139" s="40"/>
      <c r="M139" s="40">
        <v>9521.8310000000001</v>
      </c>
      <c r="N139" s="40"/>
      <c r="O139" s="40">
        <v>11201.63</v>
      </c>
      <c r="P139" s="40"/>
      <c r="Q139" s="40">
        <v>11160.489000000001</v>
      </c>
      <c r="R139" s="40"/>
      <c r="S139" s="40">
        <v>12135.967999999999</v>
      </c>
      <c r="T139" s="40"/>
      <c r="U139" s="31">
        <v>11350.496000000001</v>
      </c>
      <c r="V139" s="40"/>
      <c r="W139" s="31">
        <v>10998.129000000001</v>
      </c>
      <c r="X139" s="40"/>
      <c r="Y139" s="81">
        <v>10125.298000000001</v>
      </c>
      <c r="AA139" s="81">
        <f t="shared" si="16"/>
        <v>131277.663</v>
      </c>
    </row>
    <row r="140" spans="1:27" x14ac:dyDescent="0.3">
      <c r="C140" s="40"/>
      <c r="D140" s="28"/>
      <c r="E140" s="40"/>
      <c r="F140" s="40"/>
      <c r="G140" s="40"/>
      <c r="H140" s="40"/>
      <c r="I140" s="40"/>
      <c r="J140" s="40"/>
      <c r="K140" s="40"/>
      <c r="L140" s="40"/>
      <c r="N140" s="40"/>
      <c r="O140" s="40"/>
      <c r="P140" s="40"/>
      <c r="Q140" s="40"/>
      <c r="R140" s="40"/>
      <c r="S140" s="40"/>
      <c r="T140" s="40"/>
      <c r="U140" s="31"/>
      <c r="V140" s="40"/>
      <c r="W140" s="31"/>
      <c r="X140" s="40"/>
    </row>
    <row r="141" spans="1:27" ht="15.5" x14ac:dyDescent="0.35">
      <c r="A141" s="50" t="s">
        <v>109</v>
      </c>
      <c r="C141" s="64"/>
      <c r="D141" s="28"/>
      <c r="E141" s="64"/>
      <c r="F141" s="40"/>
      <c r="G141" s="74"/>
      <c r="H141" s="40"/>
      <c r="I141" s="64"/>
      <c r="J141" s="40"/>
      <c r="K141" s="64"/>
      <c r="L141" s="40"/>
      <c r="M141" s="64"/>
      <c r="N141" s="40"/>
      <c r="O141" s="64"/>
      <c r="P141" s="40"/>
      <c r="Q141" s="74"/>
      <c r="R141" s="40"/>
      <c r="S141" s="75"/>
      <c r="T141" s="40"/>
      <c r="U141" s="76"/>
      <c r="V141" s="40"/>
      <c r="W141" s="76"/>
      <c r="X141" s="40"/>
      <c r="Y141" s="83"/>
    </row>
    <row r="142" spans="1:27" x14ac:dyDescent="0.3">
      <c r="A142" s="32" t="s">
        <v>1</v>
      </c>
      <c r="C142" s="40">
        <v>191596.21</v>
      </c>
      <c r="D142" s="28"/>
      <c r="E142" s="40">
        <v>223245.71000000002</v>
      </c>
      <c r="F142" s="40"/>
      <c r="G142" s="40">
        <v>143630.47</v>
      </c>
      <c r="H142" s="40"/>
      <c r="I142" s="40">
        <v>134776.14000000001</v>
      </c>
      <c r="J142" s="40"/>
      <c r="K142" s="40">
        <v>149438.01</v>
      </c>
      <c r="L142" s="40"/>
      <c r="M142" s="40">
        <v>244567.75000000003</v>
      </c>
      <c r="N142" s="40"/>
      <c r="O142" s="40">
        <v>148835.60999999999</v>
      </c>
      <c r="P142" s="40"/>
      <c r="Q142" s="40">
        <v>145717.41000000003</v>
      </c>
      <c r="R142" s="40"/>
      <c r="S142" s="40">
        <v>159562.44</v>
      </c>
      <c r="T142" s="40"/>
      <c r="U142" s="31">
        <v>133985.99</v>
      </c>
      <c r="V142" s="40"/>
      <c r="W142" s="31">
        <v>120983.37</v>
      </c>
      <c r="X142" s="40"/>
      <c r="Y142" s="81">
        <v>111679.37999999999</v>
      </c>
      <c r="AA142" s="81">
        <f>SUM(C142:Z142)</f>
        <v>1908018.4899999998</v>
      </c>
    </row>
    <row r="143" spans="1:27" x14ac:dyDescent="0.3">
      <c r="A143" s="32" t="s">
        <v>2</v>
      </c>
      <c r="C143" s="40">
        <v>169609.97</v>
      </c>
      <c r="D143" s="28"/>
      <c r="E143" s="40">
        <v>207767.87</v>
      </c>
      <c r="F143" s="40"/>
      <c r="G143" s="40">
        <v>126175.17</v>
      </c>
      <c r="H143" s="40"/>
      <c r="I143" s="40">
        <v>129886.28</v>
      </c>
      <c r="J143" s="40"/>
      <c r="K143" s="40">
        <v>134732.99000000002</v>
      </c>
      <c r="L143" s="40"/>
      <c r="M143" s="40">
        <v>226702.33999999997</v>
      </c>
      <c r="N143" s="40"/>
      <c r="O143" s="40">
        <v>133960.76999999999</v>
      </c>
      <c r="P143" s="40"/>
      <c r="Q143" s="40">
        <v>126823.87999999999</v>
      </c>
      <c r="R143" s="40"/>
      <c r="S143" s="40">
        <v>143914.07</v>
      </c>
      <c r="T143" s="40"/>
      <c r="U143" s="31">
        <v>121841.96</v>
      </c>
      <c r="V143" s="40"/>
      <c r="W143" s="31">
        <v>108039.27000000002</v>
      </c>
      <c r="X143" s="40"/>
      <c r="Y143" s="81">
        <v>98017.49</v>
      </c>
      <c r="AA143" s="81">
        <f t="shared" ref="AA143:AA147" si="17">SUM(C143:Z143)</f>
        <v>1727472.0599999998</v>
      </c>
    </row>
    <row r="144" spans="1:27" ht="15" x14ac:dyDescent="0.3">
      <c r="A144" s="32" t="s">
        <v>88</v>
      </c>
      <c r="C144" s="40">
        <v>0</v>
      </c>
      <c r="D144" s="28"/>
      <c r="E144" s="40">
        <v>0</v>
      </c>
      <c r="F144" s="40"/>
      <c r="G144" s="40">
        <v>0</v>
      </c>
      <c r="H144" s="40"/>
      <c r="I144" s="40">
        <v>0</v>
      </c>
      <c r="J144" s="40"/>
      <c r="K144" s="40">
        <v>0</v>
      </c>
      <c r="L144" s="40"/>
      <c r="M144" s="40">
        <v>0</v>
      </c>
      <c r="N144" s="40"/>
      <c r="O144" s="40">
        <v>0</v>
      </c>
      <c r="P144" s="40"/>
      <c r="Q144" s="40">
        <v>0</v>
      </c>
      <c r="R144" s="40"/>
      <c r="S144" s="40">
        <v>0</v>
      </c>
      <c r="T144" s="40"/>
      <c r="U144" s="31">
        <v>0</v>
      </c>
      <c r="V144" s="40"/>
      <c r="W144" s="31">
        <v>0</v>
      </c>
      <c r="X144" s="40"/>
      <c r="Y144" s="81">
        <v>0</v>
      </c>
      <c r="AA144" s="81">
        <f t="shared" si="17"/>
        <v>0</v>
      </c>
    </row>
    <row r="145" spans="1:27" x14ac:dyDescent="0.3">
      <c r="A145" s="32" t="s">
        <v>31</v>
      </c>
      <c r="C145" s="40">
        <v>21986.240000000002</v>
      </c>
      <c r="D145" s="28"/>
      <c r="E145" s="40">
        <v>15477.840000000002</v>
      </c>
      <c r="F145" s="40"/>
      <c r="G145" s="40">
        <v>17455.3</v>
      </c>
      <c r="H145" s="40"/>
      <c r="I145" s="40">
        <v>4889.8599999999997</v>
      </c>
      <c r="J145" s="40"/>
      <c r="K145" s="40">
        <v>14705.02</v>
      </c>
      <c r="L145" s="40"/>
      <c r="M145" s="40">
        <v>17865.41</v>
      </c>
      <c r="N145" s="40"/>
      <c r="O145" s="40">
        <v>14874.840000000002</v>
      </c>
      <c r="P145" s="40"/>
      <c r="Q145" s="40">
        <v>18893.530000000002</v>
      </c>
      <c r="R145" s="40"/>
      <c r="S145" s="40">
        <v>15648.37</v>
      </c>
      <c r="T145" s="40"/>
      <c r="U145" s="31">
        <v>12144.030000000002</v>
      </c>
      <c r="V145" s="40"/>
      <c r="W145" s="31">
        <v>12944.099999999999</v>
      </c>
      <c r="X145" s="40"/>
      <c r="Y145" s="81">
        <v>13661.89</v>
      </c>
      <c r="AA145" s="81">
        <f t="shared" si="17"/>
        <v>180546.43</v>
      </c>
    </row>
    <row r="146" spans="1:27" x14ac:dyDescent="0.3">
      <c r="A146" s="32" t="s">
        <v>87</v>
      </c>
      <c r="C146" s="40">
        <v>9234.220800000001</v>
      </c>
      <c r="D146" s="28"/>
      <c r="E146" s="40">
        <v>6500.6927999999998</v>
      </c>
      <c r="F146" s="40"/>
      <c r="G146" s="40">
        <v>7331.2259999999997</v>
      </c>
      <c r="H146" s="40"/>
      <c r="I146" s="40">
        <v>2053.7412000000004</v>
      </c>
      <c r="J146" s="40"/>
      <c r="K146" s="40">
        <v>6176.108400000001</v>
      </c>
      <c r="L146" s="40"/>
      <c r="M146" s="40">
        <v>7503.4722000000002</v>
      </c>
      <c r="N146" s="40"/>
      <c r="O146" s="40">
        <v>6247.4328000000005</v>
      </c>
      <c r="P146" s="40"/>
      <c r="Q146" s="40">
        <v>7935.2826000000005</v>
      </c>
      <c r="R146" s="40"/>
      <c r="S146" s="40">
        <v>6572.3153999999995</v>
      </c>
      <c r="T146" s="40"/>
      <c r="U146" s="31">
        <v>5100.4926000000005</v>
      </c>
      <c r="V146" s="40"/>
      <c r="W146" s="31">
        <v>5436.5219999999999</v>
      </c>
      <c r="X146" s="40"/>
      <c r="Y146" s="81">
        <v>5737.9938000000002</v>
      </c>
      <c r="AA146" s="81">
        <f t="shared" si="17"/>
        <v>75829.500599999999</v>
      </c>
    </row>
    <row r="147" spans="1:27" ht="15" x14ac:dyDescent="0.3">
      <c r="A147" s="32" t="s">
        <v>89</v>
      </c>
      <c r="C147" s="40">
        <v>2198.6240000000003</v>
      </c>
      <c r="D147" s="28"/>
      <c r="E147" s="40">
        <v>1547.7840000000001</v>
      </c>
      <c r="F147" s="40"/>
      <c r="G147" s="40">
        <v>1745.53</v>
      </c>
      <c r="H147" s="40"/>
      <c r="I147" s="40">
        <v>488.98600000000005</v>
      </c>
      <c r="J147" s="40"/>
      <c r="K147" s="40">
        <v>1470.502</v>
      </c>
      <c r="L147" s="40"/>
      <c r="M147" s="40">
        <v>1786.5410000000002</v>
      </c>
      <c r="N147" s="40"/>
      <c r="O147" s="40">
        <v>1487.4840000000002</v>
      </c>
      <c r="P147" s="40"/>
      <c r="Q147" s="40">
        <v>1889.3530000000003</v>
      </c>
      <c r="R147" s="40"/>
      <c r="S147" s="40">
        <v>1564.837</v>
      </c>
      <c r="T147" s="40"/>
      <c r="U147" s="31">
        <v>1214.403</v>
      </c>
      <c r="V147" s="40"/>
      <c r="W147" s="31">
        <v>1294.4100000000003</v>
      </c>
      <c r="X147" s="40"/>
      <c r="Y147" s="81">
        <v>1366.1890000000003</v>
      </c>
      <c r="AA147" s="81">
        <f t="shared" si="17"/>
        <v>18054.643000000004</v>
      </c>
    </row>
    <row r="148" spans="1:27" x14ac:dyDescent="0.3">
      <c r="C148" s="40"/>
      <c r="D148" s="28"/>
      <c r="E148" s="40"/>
      <c r="F148" s="40"/>
      <c r="G148" s="40"/>
      <c r="H148" s="40"/>
      <c r="I148" s="40"/>
      <c r="J148" s="40"/>
      <c r="K148" s="40"/>
      <c r="L148" s="40"/>
      <c r="N148" s="40"/>
      <c r="O148" s="40"/>
      <c r="P148" s="40"/>
      <c r="Q148" s="40"/>
      <c r="R148" s="40"/>
      <c r="S148" s="40"/>
      <c r="T148" s="40"/>
      <c r="U148" s="31"/>
      <c r="V148" s="40"/>
      <c r="W148" s="31"/>
      <c r="X148" s="40"/>
    </row>
    <row r="149" spans="1:27" ht="15.5" x14ac:dyDescent="0.35">
      <c r="A149" s="43" t="s">
        <v>110</v>
      </c>
      <c r="C149" s="64"/>
      <c r="D149" s="28"/>
      <c r="E149" s="64"/>
      <c r="F149" s="40"/>
      <c r="G149" s="74"/>
      <c r="H149" s="40"/>
      <c r="I149" s="64"/>
      <c r="J149" s="40"/>
      <c r="K149" s="64"/>
      <c r="L149" s="40"/>
      <c r="M149" s="64"/>
      <c r="N149" s="40"/>
      <c r="O149" s="64"/>
      <c r="P149" s="40"/>
      <c r="Q149" s="74"/>
      <c r="R149" s="40"/>
      <c r="S149" s="75"/>
      <c r="T149" s="40"/>
      <c r="U149" s="76"/>
      <c r="V149" s="40"/>
      <c r="W149" s="76"/>
      <c r="X149" s="40"/>
      <c r="Y149" s="83"/>
    </row>
    <row r="150" spans="1:27" x14ac:dyDescent="0.3">
      <c r="A150" s="32" t="s">
        <v>1</v>
      </c>
      <c r="C150" s="40">
        <v>1539836.96</v>
      </c>
      <c r="D150" s="28"/>
      <c r="E150" s="40">
        <v>1308255.31</v>
      </c>
      <c r="F150" s="40"/>
      <c r="G150" s="40">
        <v>1551721.6600000001</v>
      </c>
      <c r="H150" s="40"/>
      <c r="I150" s="40">
        <v>1474817.58</v>
      </c>
      <c r="J150" s="40"/>
      <c r="K150" s="40">
        <v>1318928.01</v>
      </c>
      <c r="L150" s="40"/>
      <c r="M150" s="40">
        <v>1401986.68</v>
      </c>
      <c r="N150" s="40"/>
      <c r="O150" s="40">
        <v>1164871.93</v>
      </c>
      <c r="P150" s="40"/>
      <c r="Q150" s="40">
        <v>1065058.6299999999</v>
      </c>
      <c r="R150" s="40"/>
      <c r="S150" s="40">
        <v>1102402.31</v>
      </c>
      <c r="T150" s="40"/>
      <c r="U150" s="31">
        <v>1074362.57</v>
      </c>
      <c r="V150" s="40"/>
      <c r="W150" s="31">
        <v>1082272.75</v>
      </c>
      <c r="X150" s="40"/>
      <c r="Y150" s="81">
        <v>1090029.5</v>
      </c>
      <c r="AA150" s="81">
        <f t="shared" ref="AA150:AA155" si="18">SUM(C150:Z150)</f>
        <v>15174543.889999999</v>
      </c>
    </row>
    <row r="151" spans="1:27" x14ac:dyDescent="0.3">
      <c r="A151" s="32" t="s">
        <v>2</v>
      </c>
      <c r="C151" s="40">
        <v>1403913.17</v>
      </c>
      <c r="D151" s="28"/>
      <c r="E151" s="40">
        <v>1194359.3899999999</v>
      </c>
      <c r="F151" s="40"/>
      <c r="G151" s="40">
        <v>1413789.1500000001</v>
      </c>
      <c r="H151" s="40"/>
      <c r="I151" s="40">
        <v>1332561.8399999999</v>
      </c>
      <c r="J151" s="40"/>
      <c r="K151" s="40">
        <v>1189756.55</v>
      </c>
      <c r="L151" s="40"/>
      <c r="M151" s="40">
        <v>1286118.43</v>
      </c>
      <c r="N151" s="40"/>
      <c r="O151" s="40">
        <v>1052311.29</v>
      </c>
      <c r="P151" s="40"/>
      <c r="Q151" s="40">
        <v>944671.39</v>
      </c>
      <c r="R151" s="40"/>
      <c r="S151" s="40">
        <v>990538.42</v>
      </c>
      <c r="T151" s="40"/>
      <c r="U151" s="31">
        <v>984788.32000000007</v>
      </c>
      <c r="V151" s="40"/>
      <c r="W151" s="31">
        <v>988324.99</v>
      </c>
      <c r="X151" s="40"/>
      <c r="Y151" s="81">
        <v>993587.72</v>
      </c>
      <c r="AA151" s="81">
        <f t="shared" si="18"/>
        <v>13774720.660000002</v>
      </c>
    </row>
    <row r="152" spans="1:27" ht="15" x14ac:dyDescent="0.3">
      <c r="A152" s="32" t="s">
        <v>88</v>
      </c>
      <c r="C152" s="40">
        <v>0</v>
      </c>
      <c r="D152" s="28"/>
      <c r="E152" s="40">
        <v>0</v>
      </c>
      <c r="F152" s="40"/>
      <c r="G152" s="40">
        <v>0</v>
      </c>
      <c r="H152" s="40"/>
      <c r="I152" s="40">
        <v>0</v>
      </c>
      <c r="J152" s="40"/>
      <c r="K152" s="40">
        <v>0</v>
      </c>
      <c r="L152" s="40"/>
      <c r="M152" s="40">
        <v>0</v>
      </c>
      <c r="N152" s="40"/>
      <c r="O152" s="40">
        <v>0</v>
      </c>
      <c r="P152" s="40"/>
      <c r="Q152" s="40">
        <v>0</v>
      </c>
      <c r="R152" s="40"/>
      <c r="S152" s="40">
        <v>0</v>
      </c>
      <c r="T152" s="40"/>
      <c r="U152" s="31">
        <v>0</v>
      </c>
      <c r="V152" s="40"/>
      <c r="W152" s="31">
        <v>0</v>
      </c>
      <c r="X152" s="40"/>
      <c r="Y152" s="81">
        <v>0</v>
      </c>
      <c r="AA152" s="81">
        <f t="shared" si="18"/>
        <v>0</v>
      </c>
    </row>
    <row r="153" spans="1:27" x14ac:dyDescent="0.3">
      <c r="A153" s="32" t="s">
        <v>31</v>
      </c>
      <c r="C153" s="40">
        <v>135923.79</v>
      </c>
      <c r="D153" s="28"/>
      <c r="E153" s="40">
        <v>113895.91999999998</v>
      </c>
      <c r="F153" s="40"/>
      <c r="G153" s="40">
        <v>137932.51</v>
      </c>
      <c r="H153" s="40"/>
      <c r="I153" s="40">
        <v>142255.74000000002</v>
      </c>
      <c r="J153" s="40"/>
      <c r="K153" s="40">
        <v>129171.46</v>
      </c>
      <c r="L153" s="40"/>
      <c r="M153" s="40">
        <v>115868.25</v>
      </c>
      <c r="N153" s="40"/>
      <c r="O153" s="40">
        <v>112560.63999999998</v>
      </c>
      <c r="P153" s="40"/>
      <c r="Q153" s="40">
        <v>120387.23999999999</v>
      </c>
      <c r="R153" s="40"/>
      <c r="S153" s="40">
        <v>111863.89000000001</v>
      </c>
      <c r="T153" s="40"/>
      <c r="U153" s="31">
        <v>89574.25</v>
      </c>
      <c r="V153" s="40"/>
      <c r="W153" s="31">
        <v>93947.76</v>
      </c>
      <c r="X153" s="40"/>
      <c r="Y153" s="81">
        <v>96441.780000000013</v>
      </c>
      <c r="AA153" s="81">
        <f t="shared" si="18"/>
        <v>1399823.23</v>
      </c>
    </row>
    <row r="154" spans="1:27" x14ac:dyDescent="0.3">
      <c r="A154" s="32" t="s">
        <v>87</v>
      </c>
      <c r="C154" s="40">
        <v>57087.991799999996</v>
      </c>
      <c r="D154" s="28"/>
      <c r="E154" s="40">
        <v>47836.286399999997</v>
      </c>
      <c r="F154" s="40"/>
      <c r="G154" s="40">
        <v>57931.654200000004</v>
      </c>
      <c r="H154" s="40"/>
      <c r="I154" s="40">
        <v>59747.410799999998</v>
      </c>
      <c r="J154" s="40"/>
      <c r="K154" s="40">
        <v>54252.013199999994</v>
      </c>
      <c r="L154" s="40"/>
      <c r="M154" s="40">
        <v>48664.664999999994</v>
      </c>
      <c r="N154" s="40"/>
      <c r="O154" s="40">
        <v>47275.468800000002</v>
      </c>
      <c r="P154" s="40"/>
      <c r="Q154" s="40">
        <v>50562.640799999994</v>
      </c>
      <c r="R154" s="40"/>
      <c r="S154" s="40">
        <v>46982.8338</v>
      </c>
      <c r="T154" s="40"/>
      <c r="U154" s="31">
        <v>37621.184999999998</v>
      </c>
      <c r="V154" s="40"/>
      <c r="W154" s="31">
        <v>39458.059199999996</v>
      </c>
      <c r="X154" s="40"/>
      <c r="Y154" s="81">
        <v>40505.547599999998</v>
      </c>
      <c r="AA154" s="81">
        <f t="shared" si="18"/>
        <v>587925.75660000008</v>
      </c>
    </row>
    <row r="155" spans="1:27" ht="15" x14ac:dyDescent="0.3">
      <c r="A155" s="32" t="s">
        <v>89</v>
      </c>
      <c r="C155" s="40">
        <v>13592.379000000001</v>
      </c>
      <c r="D155" s="28"/>
      <c r="E155" s="40">
        <v>11389.592000000001</v>
      </c>
      <c r="F155" s="40"/>
      <c r="G155" s="40">
        <v>13793.251000000004</v>
      </c>
      <c r="H155" s="40"/>
      <c r="I155" s="40">
        <v>14225.574000000001</v>
      </c>
      <c r="J155" s="40"/>
      <c r="K155" s="40">
        <v>12917.146000000001</v>
      </c>
      <c r="L155" s="40"/>
      <c r="M155" s="40">
        <v>11586.825000000001</v>
      </c>
      <c r="N155" s="40"/>
      <c r="O155" s="40">
        <v>11256.064</v>
      </c>
      <c r="P155" s="40"/>
      <c r="Q155" s="40">
        <v>12038.724000000002</v>
      </c>
      <c r="R155" s="40"/>
      <c r="S155" s="40">
        <v>11186.389000000001</v>
      </c>
      <c r="T155" s="40"/>
      <c r="U155" s="31">
        <v>8957.4250000000011</v>
      </c>
      <c r="V155" s="40"/>
      <c r="W155" s="31">
        <v>9394.7759999999998</v>
      </c>
      <c r="X155" s="40"/>
      <c r="Y155" s="81">
        <v>9644.1779999999999</v>
      </c>
      <c r="AA155" s="81">
        <f t="shared" si="18"/>
        <v>139982.323</v>
      </c>
    </row>
    <row r="156" spans="1:27" x14ac:dyDescent="0.3">
      <c r="C156" s="40"/>
      <c r="D156" s="28"/>
      <c r="E156" s="40"/>
      <c r="F156" s="40"/>
      <c r="G156" s="40"/>
      <c r="H156" s="40"/>
      <c r="I156" s="40"/>
      <c r="J156" s="40"/>
      <c r="K156" s="40"/>
      <c r="L156" s="40"/>
      <c r="N156" s="40"/>
      <c r="O156" s="40"/>
      <c r="P156" s="40"/>
      <c r="Q156" s="40"/>
      <c r="R156" s="40"/>
      <c r="S156" s="40"/>
      <c r="T156" s="40"/>
      <c r="U156" s="31"/>
      <c r="V156" s="40"/>
      <c r="W156" s="31"/>
      <c r="X156" s="40"/>
    </row>
    <row r="157" spans="1:27" ht="15.5" x14ac:dyDescent="0.35">
      <c r="A157" s="43" t="s">
        <v>153</v>
      </c>
      <c r="C157" s="64"/>
      <c r="D157" s="28"/>
      <c r="E157" s="64"/>
      <c r="F157" s="40"/>
      <c r="G157" s="74"/>
      <c r="H157" s="40"/>
      <c r="I157" s="64"/>
      <c r="J157" s="40"/>
      <c r="K157" s="64"/>
      <c r="L157" s="40"/>
      <c r="M157" s="64"/>
      <c r="N157" s="40"/>
      <c r="O157" s="64"/>
      <c r="P157" s="40"/>
      <c r="Q157" s="74"/>
      <c r="R157" s="40"/>
      <c r="S157" s="75"/>
      <c r="T157" s="40"/>
      <c r="U157" s="76"/>
      <c r="V157" s="40"/>
      <c r="W157" s="76"/>
      <c r="X157" s="40"/>
      <c r="Y157" s="83"/>
    </row>
    <row r="158" spans="1:27" x14ac:dyDescent="0.3">
      <c r="A158" s="32" t="s">
        <v>1</v>
      </c>
      <c r="C158" s="40">
        <v>142285.99000000002</v>
      </c>
      <c r="D158" s="28"/>
      <c r="E158" s="40">
        <v>165094.04</v>
      </c>
      <c r="F158" s="40"/>
      <c r="G158" s="40">
        <v>252380.43</v>
      </c>
      <c r="H158" s="40"/>
      <c r="I158" s="40">
        <v>148157.54</v>
      </c>
      <c r="J158" s="40"/>
      <c r="K158" s="40">
        <v>134358.39000000001</v>
      </c>
      <c r="L158" s="40"/>
      <c r="M158" s="40">
        <v>93993.73000000001</v>
      </c>
      <c r="N158" s="40"/>
      <c r="O158" s="40">
        <v>106305.49</v>
      </c>
      <c r="P158" s="40"/>
      <c r="Q158" s="40">
        <v>101272.44999999998</v>
      </c>
      <c r="R158" s="40"/>
      <c r="S158" s="40">
        <v>174053.22000000003</v>
      </c>
      <c r="T158" s="40"/>
      <c r="U158" s="31">
        <v>83939.14</v>
      </c>
      <c r="V158" s="40"/>
      <c r="W158" s="31">
        <v>141363.02000000002</v>
      </c>
      <c r="X158" s="40"/>
      <c r="Y158" s="81">
        <v>132614.28</v>
      </c>
      <c r="AA158" s="81">
        <f>SUM(C158:Z158)</f>
        <v>1675817.72</v>
      </c>
    </row>
    <row r="159" spans="1:27" x14ac:dyDescent="0.3">
      <c r="A159" s="32" t="s">
        <v>2</v>
      </c>
      <c r="C159" s="40">
        <v>128030.72</v>
      </c>
      <c r="D159" s="28"/>
      <c r="E159" s="40">
        <v>151076.70000000001</v>
      </c>
      <c r="F159" s="40"/>
      <c r="G159" s="40">
        <v>232719.41999999995</v>
      </c>
      <c r="H159" s="40"/>
      <c r="I159" s="40">
        <v>136286.43</v>
      </c>
      <c r="J159" s="40"/>
      <c r="K159" s="40">
        <v>122985.07999999999</v>
      </c>
      <c r="L159" s="40"/>
      <c r="M159" s="40">
        <v>90529.82</v>
      </c>
      <c r="N159" s="40"/>
      <c r="O159" s="40">
        <v>97320.31</v>
      </c>
      <c r="P159" s="40"/>
      <c r="Q159" s="40">
        <v>93405.61</v>
      </c>
      <c r="R159" s="40"/>
      <c r="S159" s="40">
        <v>161857.49000000002</v>
      </c>
      <c r="T159" s="40"/>
      <c r="U159" s="31">
        <v>76906.309999999983</v>
      </c>
      <c r="V159" s="40"/>
      <c r="W159" s="31">
        <v>122093.35</v>
      </c>
      <c r="X159" s="40"/>
      <c r="Y159" s="81">
        <v>123758.15</v>
      </c>
      <c r="AA159" s="81">
        <f t="shared" ref="AA159:AA163" si="19">SUM(C159:Z159)</f>
        <v>1536969.3900000001</v>
      </c>
    </row>
    <row r="160" spans="1:27" ht="15" x14ac:dyDescent="0.3">
      <c r="A160" s="32" t="s">
        <v>88</v>
      </c>
      <c r="C160" s="40">
        <v>0</v>
      </c>
      <c r="D160" s="28"/>
      <c r="E160" s="40">
        <v>0</v>
      </c>
      <c r="F160" s="40"/>
      <c r="G160" s="40">
        <v>0</v>
      </c>
      <c r="H160" s="40"/>
      <c r="I160" s="40">
        <v>0</v>
      </c>
      <c r="J160" s="40"/>
      <c r="K160" s="40">
        <v>0</v>
      </c>
      <c r="L160" s="40"/>
      <c r="M160" s="40">
        <v>0</v>
      </c>
      <c r="N160" s="40"/>
      <c r="O160" s="40">
        <v>0</v>
      </c>
      <c r="P160" s="40"/>
      <c r="Q160" s="40">
        <v>0</v>
      </c>
      <c r="R160" s="40"/>
      <c r="S160" s="40">
        <v>0</v>
      </c>
      <c r="T160" s="40"/>
      <c r="U160" s="31">
        <v>0</v>
      </c>
      <c r="V160" s="40"/>
      <c r="W160" s="31">
        <v>0</v>
      </c>
      <c r="X160" s="40"/>
      <c r="Y160" s="81">
        <v>0</v>
      </c>
      <c r="AA160" s="81">
        <f t="shared" si="19"/>
        <v>0</v>
      </c>
    </row>
    <row r="161" spans="1:27" x14ac:dyDescent="0.3">
      <c r="A161" s="32" t="s">
        <v>31</v>
      </c>
      <c r="C161" s="40">
        <v>14255.27</v>
      </c>
      <c r="D161" s="28"/>
      <c r="E161" s="40">
        <v>14017.34</v>
      </c>
      <c r="F161" s="40"/>
      <c r="G161" s="40">
        <v>19661.010000000002</v>
      </c>
      <c r="H161" s="40"/>
      <c r="I161" s="40">
        <v>11871.109999999999</v>
      </c>
      <c r="J161" s="40"/>
      <c r="K161" s="40">
        <v>11373.310000000001</v>
      </c>
      <c r="L161" s="40"/>
      <c r="M161" s="40">
        <v>3463.9099999999994</v>
      </c>
      <c r="N161" s="40"/>
      <c r="O161" s="40">
        <v>8985.1800000000021</v>
      </c>
      <c r="P161" s="40"/>
      <c r="Q161" s="40">
        <v>7866.84</v>
      </c>
      <c r="R161" s="40"/>
      <c r="S161" s="40">
        <v>12195.730000000001</v>
      </c>
      <c r="T161" s="40"/>
      <c r="U161" s="31">
        <v>7032.83</v>
      </c>
      <c r="V161" s="40"/>
      <c r="W161" s="31">
        <v>19269.669999999998</v>
      </c>
      <c r="X161" s="40"/>
      <c r="Y161" s="81">
        <v>8856.1299999999992</v>
      </c>
      <c r="AA161" s="81">
        <f t="shared" si="19"/>
        <v>138848.33000000002</v>
      </c>
    </row>
    <row r="162" spans="1:27" x14ac:dyDescent="0.3">
      <c r="A162" s="32" t="s">
        <v>87</v>
      </c>
      <c r="C162" s="40">
        <v>5987.2134000000005</v>
      </c>
      <c r="D162" s="28"/>
      <c r="E162" s="40">
        <v>5887.2828000000009</v>
      </c>
      <c r="F162" s="40"/>
      <c r="G162" s="40">
        <v>8257.6241999999984</v>
      </c>
      <c r="H162" s="40"/>
      <c r="I162" s="40">
        <v>4985.8662000000004</v>
      </c>
      <c r="J162" s="40"/>
      <c r="K162" s="40">
        <v>4776.7901999999995</v>
      </c>
      <c r="L162" s="40"/>
      <c r="M162" s="40">
        <v>1454.8422</v>
      </c>
      <c r="N162" s="40"/>
      <c r="O162" s="40">
        <v>3773.7756000000004</v>
      </c>
      <c r="P162" s="40"/>
      <c r="Q162" s="40">
        <v>3304.0727999999995</v>
      </c>
      <c r="R162" s="40"/>
      <c r="S162" s="40">
        <v>5122.2065999999995</v>
      </c>
      <c r="T162" s="40"/>
      <c r="U162" s="31">
        <v>2953.7885999999994</v>
      </c>
      <c r="V162" s="40"/>
      <c r="W162" s="31">
        <v>8093.2613999999994</v>
      </c>
      <c r="X162" s="40"/>
      <c r="Y162" s="81">
        <v>3719.5745999999999</v>
      </c>
      <c r="AA162" s="81">
        <f t="shared" si="19"/>
        <v>58316.298600000002</v>
      </c>
    </row>
    <row r="163" spans="1:27" ht="15" x14ac:dyDescent="0.3">
      <c r="A163" s="32" t="s">
        <v>89</v>
      </c>
      <c r="C163" s="40">
        <v>1425.5270000000003</v>
      </c>
      <c r="D163" s="28"/>
      <c r="E163" s="40">
        <v>1401.7340000000002</v>
      </c>
      <c r="F163" s="40"/>
      <c r="G163" s="40">
        <v>1966.1010000000001</v>
      </c>
      <c r="H163" s="40"/>
      <c r="I163" s="40">
        <v>1187.1110000000001</v>
      </c>
      <c r="J163" s="40"/>
      <c r="K163" s="40">
        <v>1137.3309999999999</v>
      </c>
      <c r="L163" s="40"/>
      <c r="M163" s="40">
        <v>346.39099999999996</v>
      </c>
      <c r="N163" s="40"/>
      <c r="O163" s="40">
        <v>898.51800000000014</v>
      </c>
      <c r="P163" s="40"/>
      <c r="Q163" s="40">
        <v>786.68400000000008</v>
      </c>
      <c r="R163" s="40"/>
      <c r="S163" s="40">
        <v>1219.5730000000003</v>
      </c>
      <c r="T163" s="40"/>
      <c r="U163" s="31">
        <v>703.28300000000002</v>
      </c>
      <c r="V163" s="40"/>
      <c r="W163" s="31">
        <v>1926.9670000000001</v>
      </c>
      <c r="X163" s="40"/>
      <c r="Y163" s="81">
        <v>885.61300000000006</v>
      </c>
      <c r="AA163" s="81">
        <f t="shared" si="19"/>
        <v>13884.833000000001</v>
      </c>
    </row>
    <row r="164" spans="1:27" x14ac:dyDescent="0.3">
      <c r="C164" s="40"/>
      <c r="D164" s="28"/>
      <c r="E164" s="40"/>
      <c r="F164" s="40"/>
      <c r="G164" s="40"/>
      <c r="H164" s="40"/>
      <c r="I164" s="40"/>
      <c r="J164" s="40"/>
      <c r="K164" s="40"/>
      <c r="L164" s="40"/>
      <c r="N164" s="40"/>
      <c r="O164" s="40"/>
      <c r="P164" s="40"/>
      <c r="Q164" s="40"/>
      <c r="R164" s="40"/>
      <c r="S164" s="40"/>
      <c r="T164" s="40"/>
      <c r="U164" s="31"/>
      <c r="V164" s="40"/>
      <c r="W164" s="31"/>
      <c r="X164" s="40"/>
    </row>
    <row r="165" spans="1:27" ht="15.5" x14ac:dyDescent="0.35">
      <c r="A165" s="43" t="s">
        <v>111</v>
      </c>
      <c r="C165" s="64"/>
      <c r="D165" s="28"/>
      <c r="E165" s="64"/>
      <c r="F165" s="40"/>
      <c r="G165" s="74"/>
      <c r="H165" s="40"/>
      <c r="I165" s="64"/>
      <c r="J165" s="40"/>
      <c r="K165" s="64"/>
      <c r="L165" s="40"/>
      <c r="M165" s="64"/>
      <c r="N165" s="40"/>
      <c r="O165" s="64"/>
      <c r="P165" s="40"/>
      <c r="Q165" s="74"/>
      <c r="R165" s="40"/>
      <c r="S165" s="75"/>
      <c r="T165" s="40"/>
      <c r="U165" s="76"/>
      <c r="V165" s="40"/>
      <c r="W165" s="76"/>
      <c r="X165" s="40"/>
      <c r="Y165" s="83"/>
    </row>
    <row r="166" spans="1:27" x14ac:dyDescent="0.3">
      <c r="A166" s="32" t="s">
        <v>1</v>
      </c>
      <c r="C166" s="40">
        <v>729974.03</v>
      </c>
      <c r="D166" s="28"/>
      <c r="E166" s="40">
        <v>881361.28999999992</v>
      </c>
      <c r="F166" s="40"/>
      <c r="G166" s="40">
        <v>792665.35</v>
      </c>
      <c r="H166" s="40"/>
      <c r="I166" s="40">
        <v>962904.65999999992</v>
      </c>
      <c r="J166" s="40"/>
      <c r="K166" s="40">
        <v>706788.6</v>
      </c>
      <c r="L166" s="40"/>
      <c r="M166" s="40">
        <v>731981.77</v>
      </c>
      <c r="N166" s="40"/>
      <c r="O166" s="40">
        <v>815418.86</v>
      </c>
      <c r="P166" s="40"/>
      <c r="Q166" s="40">
        <v>731528.67999999993</v>
      </c>
      <c r="R166" s="40"/>
      <c r="S166" s="40">
        <v>744847.38000000012</v>
      </c>
      <c r="T166" s="40"/>
      <c r="U166" s="31">
        <v>676807.92999999993</v>
      </c>
      <c r="V166" s="40"/>
      <c r="W166" s="31">
        <v>779997.08999999985</v>
      </c>
      <c r="X166" s="40"/>
      <c r="Y166" s="81">
        <v>775743.8899999999</v>
      </c>
      <c r="AA166" s="81">
        <f>SUM(C166:Z166)</f>
        <v>9330019.5300000012</v>
      </c>
    </row>
    <row r="167" spans="1:27" x14ac:dyDescent="0.3">
      <c r="A167" s="32" t="s">
        <v>2</v>
      </c>
      <c r="C167" s="40">
        <v>652477.51</v>
      </c>
      <c r="D167" s="28"/>
      <c r="E167" s="40">
        <v>795585.82000000007</v>
      </c>
      <c r="F167" s="40"/>
      <c r="G167" s="40">
        <v>713144.05999999994</v>
      </c>
      <c r="H167" s="40"/>
      <c r="I167" s="40">
        <v>899922.78</v>
      </c>
      <c r="J167" s="40"/>
      <c r="K167" s="40">
        <v>632947.96</v>
      </c>
      <c r="L167" s="40"/>
      <c r="M167" s="40">
        <v>667155.44000000006</v>
      </c>
      <c r="N167" s="40"/>
      <c r="O167" s="40">
        <v>747417.85999999987</v>
      </c>
      <c r="P167" s="40"/>
      <c r="Q167" s="40">
        <v>657183.73</v>
      </c>
      <c r="R167" s="40"/>
      <c r="S167" s="40">
        <v>668394.41999999993</v>
      </c>
      <c r="T167" s="40"/>
      <c r="U167" s="31">
        <v>615251.31000000006</v>
      </c>
      <c r="V167" s="40"/>
      <c r="W167" s="31">
        <v>714355.16</v>
      </c>
      <c r="X167" s="40"/>
      <c r="Y167" s="81">
        <v>699098.17999999993</v>
      </c>
      <c r="AA167" s="81">
        <f t="shared" ref="AA167:AA171" si="20">SUM(C167:Z167)</f>
        <v>8462934.2300000004</v>
      </c>
    </row>
    <row r="168" spans="1:27" ht="15" x14ac:dyDescent="0.3">
      <c r="A168" s="32" t="s">
        <v>88</v>
      </c>
      <c r="C168" s="40">
        <v>0</v>
      </c>
      <c r="D168" s="28"/>
      <c r="E168" s="40">
        <v>0</v>
      </c>
      <c r="F168" s="40"/>
      <c r="G168" s="40">
        <v>0</v>
      </c>
      <c r="H168" s="40"/>
      <c r="I168" s="40">
        <v>0</v>
      </c>
      <c r="J168" s="40"/>
      <c r="K168" s="40">
        <v>0</v>
      </c>
      <c r="L168" s="40"/>
      <c r="M168" s="40">
        <v>0</v>
      </c>
      <c r="N168" s="40"/>
      <c r="O168" s="40">
        <v>0</v>
      </c>
      <c r="P168" s="40"/>
      <c r="Q168" s="40">
        <v>0</v>
      </c>
      <c r="R168" s="40"/>
      <c r="S168" s="40">
        <v>0</v>
      </c>
      <c r="T168" s="40"/>
      <c r="U168" s="31">
        <v>0</v>
      </c>
      <c r="V168" s="40"/>
      <c r="W168" s="31">
        <v>0</v>
      </c>
      <c r="X168" s="40"/>
      <c r="Y168" s="81">
        <v>0</v>
      </c>
      <c r="AA168" s="81">
        <f t="shared" si="20"/>
        <v>0</v>
      </c>
    </row>
    <row r="169" spans="1:27" x14ac:dyDescent="0.3">
      <c r="A169" s="32" t="s">
        <v>31</v>
      </c>
      <c r="C169" s="40">
        <v>77496.52</v>
      </c>
      <c r="D169" s="28"/>
      <c r="E169" s="40">
        <v>85775.469999999987</v>
      </c>
      <c r="F169" s="40"/>
      <c r="G169" s="40">
        <v>79521.290000000008</v>
      </c>
      <c r="H169" s="40"/>
      <c r="I169" s="40">
        <v>62981.880000000005</v>
      </c>
      <c r="J169" s="40"/>
      <c r="K169" s="40">
        <v>73840.640000000014</v>
      </c>
      <c r="L169" s="40"/>
      <c r="M169" s="40">
        <v>64826.33</v>
      </c>
      <c r="N169" s="40"/>
      <c r="O169" s="40">
        <v>68001.000000000015</v>
      </c>
      <c r="P169" s="40"/>
      <c r="Q169" s="40">
        <v>74344.95</v>
      </c>
      <c r="R169" s="40"/>
      <c r="S169" s="40">
        <v>76452.960000000006</v>
      </c>
      <c r="T169" s="40"/>
      <c r="U169" s="31">
        <v>61556.62</v>
      </c>
      <c r="V169" s="40"/>
      <c r="W169" s="31">
        <v>65641.929999999993</v>
      </c>
      <c r="X169" s="40"/>
      <c r="Y169" s="81">
        <v>76645.710000000006</v>
      </c>
      <c r="AA169" s="81">
        <f t="shared" si="20"/>
        <v>867085.3</v>
      </c>
    </row>
    <row r="170" spans="1:27" x14ac:dyDescent="0.3">
      <c r="A170" s="32" t="s">
        <v>87</v>
      </c>
      <c r="C170" s="40">
        <v>32548.538399999998</v>
      </c>
      <c r="D170" s="28"/>
      <c r="E170" s="40">
        <v>36025.69739999999</v>
      </c>
      <c r="F170" s="40"/>
      <c r="G170" s="40">
        <v>33398.941800000001</v>
      </c>
      <c r="H170" s="40"/>
      <c r="I170" s="40">
        <v>26452.389600000002</v>
      </c>
      <c r="J170" s="40"/>
      <c r="K170" s="40">
        <v>31013.068800000001</v>
      </c>
      <c r="L170" s="40"/>
      <c r="M170" s="40">
        <v>27227.058599999997</v>
      </c>
      <c r="N170" s="40"/>
      <c r="O170" s="40">
        <v>28560.420000000002</v>
      </c>
      <c r="P170" s="40"/>
      <c r="Q170" s="40">
        <v>31224.878999999997</v>
      </c>
      <c r="R170" s="40"/>
      <c r="S170" s="40">
        <v>32110.243200000001</v>
      </c>
      <c r="T170" s="40"/>
      <c r="U170" s="31">
        <v>25853.780399999996</v>
      </c>
      <c r="V170" s="40"/>
      <c r="W170" s="31">
        <v>27569.610600000004</v>
      </c>
      <c r="X170" s="40"/>
      <c r="Y170" s="81">
        <v>32191.198200000003</v>
      </c>
      <c r="AA170" s="81">
        <f t="shared" si="20"/>
        <v>364175.826</v>
      </c>
    </row>
    <row r="171" spans="1:27" ht="15" x14ac:dyDescent="0.3">
      <c r="A171" s="32" t="s">
        <v>89</v>
      </c>
      <c r="C171" s="40">
        <v>7749.6520000000019</v>
      </c>
      <c r="D171" s="28"/>
      <c r="E171" s="40">
        <v>8577.5470000000023</v>
      </c>
      <c r="F171" s="40"/>
      <c r="G171" s="40">
        <v>7952.1290000000008</v>
      </c>
      <c r="H171" s="40"/>
      <c r="I171" s="40">
        <v>6298.188000000001</v>
      </c>
      <c r="J171" s="40"/>
      <c r="K171" s="40">
        <v>7384.0640000000003</v>
      </c>
      <c r="L171" s="40"/>
      <c r="M171" s="40">
        <v>6482.6329999999998</v>
      </c>
      <c r="N171" s="40"/>
      <c r="O171" s="40">
        <v>6800.1</v>
      </c>
      <c r="P171" s="40"/>
      <c r="Q171" s="40">
        <v>7434.4950000000008</v>
      </c>
      <c r="R171" s="40"/>
      <c r="S171" s="40">
        <v>7645.2960000000003</v>
      </c>
      <c r="T171" s="40"/>
      <c r="U171" s="31">
        <v>6155.6620000000003</v>
      </c>
      <c r="V171" s="40"/>
      <c r="W171" s="31">
        <v>6564.1930000000011</v>
      </c>
      <c r="X171" s="40"/>
      <c r="Y171" s="81">
        <v>7664.5710000000008</v>
      </c>
      <c r="AA171" s="81">
        <f t="shared" si="20"/>
        <v>86708.53</v>
      </c>
    </row>
    <row r="172" spans="1:27" x14ac:dyDescent="0.3">
      <c r="C172" s="40"/>
      <c r="D172" s="28"/>
      <c r="E172" s="40"/>
      <c r="F172" s="40"/>
      <c r="G172" s="40"/>
      <c r="H172" s="40"/>
      <c r="I172" s="40"/>
      <c r="J172" s="40"/>
      <c r="K172" s="40"/>
      <c r="L172" s="40"/>
      <c r="N172" s="40"/>
      <c r="O172" s="40"/>
      <c r="P172" s="40"/>
      <c r="Q172" s="40"/>
      <c r="R172" s="40"/>
      <c r="S172" s="40"/>
      <c r="T172" s="40"/>
      <c r="U172" s="31"/>
      <c r="V172" s="40"/>
      <c r="W172" s="31"/>
      <c r="X172" s="40"/>
    </row>
    <row r="173" spans="1:27" ht="15.5" x14ac:dyDescent="0.35">
      <c r="A173" s="43" t="s">
        <v>112</v>
      </c>
      <c r="C173" s="64"/>
      <c r="D173" s="28"/>
      <c r="E173" s="64"/>
      <c r="F173" s="40"/>
      <c r="G173" s="74"/>
      <c r="H173" s="40"/>
      <c r="I173" s="64"/>
      <c r="J173" s="40"/>
      <c r="K173" s="64"/>
      <c r="L173" s="40"/>
      <c r="M173" s="64"/>
      <c r="N173" s="40"/>
      <c r="O173" s="64"/>
      <c r="P173" s="40"/>
      <c r="Q173" s="74"/>
      <c r="R173" s="40"/>
      <c r="S173" s="75"/>
      <c r="T173" s="40"/>
      <c r="U173" s="76"/>
      <c r="V173" s="40"/>
      <c r="W173" s="76"/>
      <c r="X173" s="40"/>
      <c r="Y173" s="83"/>
    </row>
    <row r="174" spans="1:27" x14ac:dyDescent="0.3">
      <c r="A174" s="32" t="s">
        <v>1</v>
      </c>
      <c r="C174" s="40">
        <v>2257520.7599999998</v>
      </c>
      <c r="D174" s="28"/>
      <c r="E174" s="40">
        <v>2047865.7999999998</v>
      </c>
      <c r="F174" s="40"/>
      <c r="G174" s="40">
        <v>1930279.0699999998</v>
      </c>
      <c r="H174" s="40"/>
      <c r="I174" s="40">
        <v>2005090.3900000001</v>
      </c>
      <c r="J174" s="40"/>
      <c r="K174" s="40">
        <v>1823626.1099999999</v>
      </c>
      <c r="L174" s="40"/>
      <c r="M174" s="40">
        <v>1572594.55</v>
      </c>
      <c r="N174" s="40"/>
      <c r="O174" s="40">
        <v>1708612.65</v>
      </c>
      <c r="P174" s="40"/>
      <c r="Q174" s="40">
        <v>1462712.37</v>
      </c>
      <c r="R174" s="40"/>
      <c r="S174" s="40">
        <v>1832716.2599999998</v>
      </c>
      <c r="T174" s="40"/>
      <c r="U174" s="31">
        <v>1486026.68</v>
      </c>
      <c r="V174" s="40"/>
      <c r="W174" s="31">
        <v>1566937.9200000002</v>
      </c>
      <c r="X174" s="40"/>
      <c r="Y174" s="81">
        <v>1476434.19</v>
      </c>
      <c r="AA174" s="81">
        <f>SUM(C174:Z174)</f>
        <v>21170416.750000004</v>
      </c>
    </row>
    <row r="175" spans="1:27" x14ac:dyDescent="0.3">
      <c r="A175" s="32" t="s">
        <v>2</v>
      </c>
      <c r="C175" s="40">
        <v>2075103.0499999996</v>
      </c>
      <c r="D175" s="28"/>
      <c r="E175" s="40">
        <v>1880560.3599999999</v>
      </c>
      <c r="F175" s="40"/>
      <c r="G175" s="40">
        <v>1756591.2800000003</v>
      </c>
      <c r="H175" s="40"/>
      <c r="I175" s="40">
        <v>1832232.08</v>
      </c>
      <c r="J175" s="40"/>
      <c r="K175" s="40">
        <v>1666669.7099999997</v>
      </c>
      <c r="L175" s="40"/>
      <c r="M175" s="40">
        <v>1428789.26</v>
      </c>
      <c r="N175" s="40"/>
      <c r="O175" s="40">
        <v>1561911.49</v>
      </c>
      <c r="P175" s="40"/>
      <c r="Q175" s="40">
        <v>1322805.74</v>
      </c>
      <c r="R175" s="40"/>
      <c r="S175" s="40">
        <v>1695696.9399999997</v>
      </c>
      <c r="T175" s="40"/>
      <c r="U175" s="31">
        <v>1354360.2399999998</v>
      </c>
      <c r="V175" s="40"/>
      <c r="W175" s="31">
        <v>1432608.83</v>
      </c>
      <c r="X175" s="40"/>
      <c r="Y175" s="81">
        <v>1364453.0999999999</v>
      </c>
      <c r="AA175" s="81">
        <f t="shared" ref="AA175:AA179" si="21">SUM(C175:Z175)</f>
        <v>19371782.079999998</v>
      </c>
    </row>
    <row r="176" spans="1:27" ht="15" x14ac:dyDescent="0.3">
      <c r="A176" s="32" t="s">
        <v>88</v>
      </c>
      <c r="C176" s="40">
        <v>0</v>
      </c>
      <c r="D176" s="28"/>
      <c r="E176" s="40">
        <v>0</v>
      </c>
      <c r="F176" s="40"/>
      <c r="G176" s="40">
        <v>0</v>
      </c>
      <c r="H176" s="40"/>
      <c r="I176" s="40">
        <v>0</v>
      </c>
      <c r="J176" s="40"/>
      <c r="K176" s="40">
        <v>0</v>
      </c>
      <c r="L176" s="40"/>
      <c r="M176" s="40">
        <v>0</v>
      </c>
      <c r="N176" s="40"/>
      <c r="O176" s="40">
        <v>0</v>
      </c>
      <c r="P176" s="40"/>
      <c r="Q176" s="40">
        <v>0</v>
      </c>
      <c r="R176" s="40"/>
      <c r="S176" s="40">
        <v>0</v>
      </c>
      <c r="T176" s="40"/>
      <c r="U176" s="31">
        <v>0</v>
      </c>
      <c r="V176" s="40"/>
      <c r="W176" s="31">
        <v>0</v>
      </c>
      <c r="X176" s="40"/>
      <c r="Y176" s="81">
        <v>0</v>
      </c>
      <c r="AA176" s="81">
        <f t="shared" si="21"/>
        <v>0</v>
      </c>
    </row>
    <row r="177" spans="1:27" x14ac:dyDescent="0.3">
      <c r="A177" s="32" t="s">
        <v>31</v>
      </c>
      <c r="C177" s="40">
        <v>182417.71</v>
      </c>
      <c r="D177" s="28"/>
      <c r="E177" s="40">
        <v>167305.44000000003</v>
      </c>
      <c r="F177" s="40"/>
      <c r="G177" s="40">
        <v>173687.79</v>
      </c>
      <c r="H177" s="40"/>
      <c r="I177" s="40">
        <v>172858.31</v>
      </c>
      <c r="J177" s="40"/>
      <c r="K177" s="40">
        <v>156956.4</v>
      </c>
      <c r="L177" s="40"/>
      <c r="M177" s="40">
        <v>143805.29</v>
      </c>
      <c r="N177" s="40"/>
      <c r="O177" s="40">
        <v>146701.16</v>
      </c>
      <c r="P177" s="40"/>
      <c r="Q177" s="40">
        <v>139906.63</v>
      </c>
      <c r="R177" s="40"/>
      <c r="S177" s="40">
        <v>137019.32</v>
      </c>
      <c r="T177" s="40"/>
      <c r="U177" s="31">
        <v>131666.44</v>
      </c>
      <c r="V177" s="40"/>
      <c r="W177" s="31">
        <v>134329.09</v>
      </c>
      <c r="X177" s="40"/>
      <c r="Y177" s="81">
        <v>111981.09</v>
      </c>
      <c r="AA177" s="81">
        <f t="shared" si="21"/>
        <v>1798634.6700000002</v>
      </c>
    </row>
    <row r="178" spans="1:27" x14ac:dyDescent="0.3">
      <c r="A178" s="32" t="s">
        <v>87</v>
      </c>
      <c r="C178" s="40">
        <v>76615.43819999999</v>
      </c>
      <c r="D178" s="28"/>
      <c r="E178" s="40">
        <v>70268.284799999994</v>
      </c>
      <c r="F178" s="40"/>
      <c r="G178" s="40">
        <v>72948.871800000008</v>
      </c>
      <c r="H178" s="40"/>
      <c r="I178" s="40">
        <v>72600.4902</v>
      </c>
      <c r="J178" s="40"/>
      <c r="K178" s="40">
        <v>65921.687999999995</v>
      </c>
      <c r="L178" s="40"/>
      <c r="M178" s="40">
        <v>60398.221799999999</v>
      </c>
      <c r="N178" s="40"/>
      <c r="O178" s="40">
        <v>61614.487199999996</v>
      </c>
      <c r="P178" s="40"/>
      <c r="Q178" s="40">
        <v>58760.784599999999</v>
      </c>
      <c r="R178" s="40"/>
      <c r="S178" s="40">
        <v>57548.114399999999</v>
      </c>
      <c r="T178" s="40"/>
      <c r="U178" s="31">
        <v>55299.904799999997</v>
      </c>
      <c r="V178" s="40"/>
      <c r="W178" s="31">
        <v>56418.217799999999</v>
      </c>
      <c r="X178" s="40"/>
      <c r="Y178" s="81">
        <v>47032.057799999995</v>
      </c>
      <c r="AA178" s="81">
        <f t="shared" si="21"/>
        <v>755426.56139999989</v>
      </c>
    </row>
    <row r="179" spans="1:27" ht="15" x14ac:dyDescent="0.3">
      <c r="A179" s="32" t="s">
        <v>89</v>
      </c>
      <c r="C179" s="40">
        <v>18241.771000000001</v>
      </c>
      <c r="D179" s="28"/>
      <c r="E179" s="40">
        <v>16730.544000000002</v>
      </c>
      <c r="F179" s="40"/>
      <c r="G179" s="40">
        <v>17368.779000000002</v>
      </c>
      <c r="H179" s="40"/>
      <c r="I179" s="40">
        <v>17285.830999999998</v>
      </c>
      <c r="J179" s="40"/>
      <c r="K179" s="40">
        <v>15695.64</v>
      </c>
      <c r="L179" s="40"/>
      <c r="M179" s="40">
        <v>14380.529000000002</v>
      </c>
      <c r="N179" s="40"/>
      <c r="O179" s="40">
        <v>14670.116000000002</v>
      </c>
      <c r="P179" s="40"/>
      <c r="Q179" s="40">
        <v>13990.663000000002</v>
      </c>
      <c r="R179" s="40"/>
      <c r="S179" s="40">
        <v>13701.931999999999</v>
      </c>
      <c r="T179" s="40"/>
      <c r="U179" s="31">
        <v>13166.644000000002</v>
      </c>
      <c r="V179" s="40"/>
      <c r="W179" s="31">
        <v>13432.909000000001</v>
      </c>
      <c r="X179" s="40"/>
      <c r="Y179" s="81">
        <v>11198.109</v>
      </c>
      <c r="AA179" s="81">
        <f t="shared" si="21"/>
        <v>179863.46700000003</v>
      </c>
    </row>
    <row r="180" spans="1:27" x14ac:dyDescent="0.3">
      <c r="C180" s="40"/>
      <c r="D180" s="28"/>
      <c r="E180" s="40"/>
      <c r="F180" s="40"/>
      <c r="G180" s="40"/>
      <c r="H180" s="40"/>
      <c r="I180" s="40"/>
      <c r="J180" s="40"/>
      <c r="K180" s="40"/>
      <c r="L180" s="40"/>
      <c r="N180" s="40"/>
      <c r="O180" s="40"/>
      <c r="P180" s="40"/>
      <c r="Q180" s="40"/>
      <c r="R180" s="40"/>
      <c r="S180" s="40"/>
      <c r="T180" s="40"/>
      <c r="U180" s="31"/>
      <c r="V180" s="40"/>
      <c r="W180" s="31"/>
      <c r="X180" s="40"/>
    </row>
    <row r="181" spans="1:27" ht="15.5" x14ac:dyDescent="0.35">
      <c r="A181" s="50" t="s">
        <v>154</v>
      </c>
      <c r="C181" s="64"/>
      <c r="D181" s="28"/>
      <c r="E181" s="64"/>
      <c r="F181" s="40"/>
      <c r="G181" s="74"/>
      <c r="H181" s="40"/>
      <c r="I181" s="64"/>
      <c r="J181" s="40"/>
      <c r="K181" s="64"/>
      <c r="L181" s="40"/>
      <c r="M181" s="64"/>
      <c r="N181" s="40"/>
      <c r="O181" s="64"/>
      <c r="P181" s="40"/>
      <c r="Q181" s="74"/>
      <c r="R181" s="40"/>
      <c r="S181" s="75"/>
      <c r="T181" s="40"/>
      <c r="U181" s="76"/>
      <c r="V181" s="40"/>
      <c r="W181" s="76"/>
      <c r="X181" s="40"/>
      <c r="Y181" s="83"/>
    </row>
    <row r="182" spans="1:27" x14ac:dyDescent="0.3">
      <c r="A182" s="32" t="s">
        <v>1</v>
      </c>
      <c r="C182" s="40">
        <v>64117.290000000008</v>
      </c>
      <c r="D182" s="28"/>
      <c r="E182" s="40">
        <v>94454.3</v>
      </c>
      <c r="F182" s="40"/>
      <c r="G182" s="40">
        <v>65965.210000000006</v>
      </c>
      <c r="H182" s="40"/>
      <c r="I182" s="40">
        <v>116391.17</v>
      </c>
      <c r="J182" s="40"/>
      <c r="K182" s="40">
        <v>108806.81</v>
      </c>
      <c r="L182" s="40"/>
      <c r="M182" s="40">
        <v>148897.98000000001</v>
      </c>
      <c r="N182" s="40"/>
      <c r="O182" s="40">
        <v>118736.96000000001</v>
      </c>
      <c r="P182" s="40"/>
      <c r="Q182" s="40">
        <v>105644.44999999998</v>
      </c>
      <c r="R182" s="40"/>
      <c r="S182" s="40">
        <v>170604.35</v>
      </c>
      <c r="T182" s="40"/>
      <c r="U182" s="31">
        <v>138134.96</v>
      </c>
      <c r="V182" s="40"/>
      <c r="W182" s="31">
        <v>138591.23000000001</v>
      </c>
      <c r="X182" s="40"/>
      <c r="Y182" s="81">
        <v>96495.73</v>
      </c>
      <c r="AA182" s="81">
        <f>SUM(C182:Z182)</f>
        <v>1366840.44</v>
      </c>
    </row>
    <row r="183" spans="1:27" x14ac:dyDescent="0.3">
      <c r="A183" s="32" t="s">
        <v>2</v>
      </c>
      <c r="C183" s="40">
        <v>59893.29</v>
      </c>
      <c r="D183" s="28"/>
      <c r="E183" s="40">
        <v>89682.989999999991</v>
      </c>
      <c r="F183" s="40"/>
      <c r="G183" s="40">
        <v>59272.31</v>
      </c>
      <c r="H183" s="40"/>
      <c r="I183" s="40">
        <v>107357.29000000001</v>
      </c>
      <c r="J183" s="40"/>
      <c r="K183" s="40">
        <v>102302.09000000001</v>
      </c>
      <c r="L183" s="40"/>
      <c r="M183" s="40">
        <v>139014.07999999999</v>
      </c>
      <c r="N183" s="40"/>
      <c r="O183" s="40">
        <v>106742.1</v>
      </c>
      <c r="P183" s="40"/>
      <c r="Q183" s="40">
        <v>89836.739999999991</v>
      </c>
      <c r="R183" s="40"/>
      <c r="S183" s="40">
        <v>155367.4</v>
      </c>
      <c r="T183" s="40"/>
      <c r="U183" s="31">
        <v>126894.29000000002</v>
      </c>
      <c r="V183" s="40"/>
      <c r="W183" s="31">
        <v>133440.75</v>
      </c>
      <c r="X183" s="40"/>
      <c r="Y183" s="81">
        <v>89891.96</v>
      </c>
      <c r="AA183" s="81">
        <f t="shared" ref="AA183:AA187" si="22">SUM(C183:Z183)</f>
        <v>1259695.29</v>
      </c>
    </row>
    <row r="184" spans="1:27" ht="15" x14ac:dyDescent="0.3">
      <c r="A184" s="32" t="s">
        <v>88</v>
      </c>
      <c r="C184" s="40">
        <v>0</v>
      </c>
      <c r="D184" s="28"/>
      <c r="E184" s="40">
        <v>0</v>
      </c>
      <c r="F184" s="40"/>
      <c r="G184" s="40">
        <v>0</v>
      </c>
      <c r="H184" s="40"/>
      <c r="I184" s="40">
        <v>0</v>
      </c>
      <c r="J184" s="40"/>
      <c r="K184" s="40">
        <v>0</v>
      </c>
      <c r="L184" s="40"/>
      <c r="M184" s="40">
        <v>0</v>
      </c>
      <c r="N184" s="40"/>
      <c r="O184" s="40">
        <v>0</v>
      </c>
      <c r="P184" s="40"/>
      <c r="Q184" s="40">
        <v>0</v>
      </c>
      <c r="R184" s="40"/>
      <c r="S184" s="40">
        <v>0</v>
      </c>
      <c r="T184" s="40"/>
      <c r="U184" s="31">
        <v>0</v>
      </c>
      <c r="V184" s="40"/>
      <c r="W184" s="31">
        <v>0</v>
      </c>
      <c r="X184" s="40"/>
      <c r="Y184" s="81">
        <v>0</v>
      </c>
      <c r="AA184" s="81">
        <f t="shared" si="22"/>
        <v>0</v>
      </c>
    </row>
    <row r="185" spans="1:27" x14ac:dyDescent="0.3">
      <c r="A185" s="32" t="s">
        <v>31</v>
      </c>
      <c r="C185" s="40">
        <v>4224</v>
      </c>
      <c r="D185" s="28"/>
      <c r="E185" s="40">
        <v>4771.3099999999995</v>
      </c>
      <c r="F185" s="40"/>
      <c r="G185" s="40">
        <v>6692.9000000000005</v>
      </c>
      <c r="H185" s="40"/>
      <c r="I185" s="40">
        <v>9033.880000000001</v>
      </c>
      <c r="J185" s="40"/>
      <c r="K185" s="40">
        <v>6504.72</v>
      </c>
      <c r="L185" s="40"/>
      <c r="M185" s="40">
        <v>9883.9</v>
      </c>
      <c r="N185" s="40"/>
      <c r="O185" s="40">
        <v>11994.859999999999</v>
      </c>
      <c r="P185" s="40"/>
      <c r="Q185" s="40">
        <v>15807.709999999997</v>
      </c>
      <c r="R185" s="40"/>
      <c r="S185" s="40">
        <v>15236.949999999999</v>
      </c>
      <c r="T185" s="40"/>
      <c r="U185" s="31">
        <v>11240.67</v>
      </c>
      <c r="V185" s="40"/>
      <c r="W185" s="31">
        <v>5150.4799999999996</v>
      </c>
      <c r="X185" s="40"/>
      <c r="Y185" s="81">
        <v>6603.7699999999995</v>
      </c>
      <c r="AA185" s="81">
        <f t="shared" si="22"/>
        <v>107145.15</v>
      </c>
    </row>
    <row r="186" spans="1:27" x14ac:dyDescent="0.3">
      <c r="A186" s="32" t="s">
        <v>87</v>
      </c>
      <c r="C186" s="40">
        <v>1774.08</v>
      </c>
      <c r="D186" s="28"/>
      <c r="E186" s="40">
        <v>2003.9502000000002</v>
      </c>
      <c r="F186" s="40"/>
      <c r="G186" s="40">
        <v>2811.018</v>
      </c>
      <c r="H186" s="40"/>
      <c r="I186" s="40">
        <v>3794.2295999999992</v>
      </c>
      <c r="J186" s="40"/>
      <c r="K186" s="40">
        <v>2731.9823999999999</v>
      </c>
      <c r="L186" s="40"/>
      <c r="M186" s="40">
        <v>4151.2380000000003</v>
      </c>
      <c r="N186" s="40"/>
      <c r="O186" s="40">
        <v>5037.8412000000008</v>
      </c>
      <c r="P186" s="40"/>
      <c r="Q186" s="40">
        <v>6639.2381999999989</v>
      </c>
      <c r="R186" s="40"/>
      <c r="S186" s="40">
        <v>6399.5189999999993</v>
      </c>
      <c r="T186" s="40"/>
      <c r="U186" s="31">
        <v>4721.0813999999991</v>
      </c>
      <c r="V186" s="40"/>
      <c r="W186" s="31">
        <v>2163.2015999999999</v>
      </c>
      <c r="X186" s="40"/>
      <c r="Y186" s="81">
        <v>2773.5834</v>
      </c>
      <c r="AA186" s="81">
        <f t="shared" si="22"/>
        <v>45000.963000000003</v>
      </c>
    </row>
    <row r="187" spans="1:27" ht="15" x14ac:dyDescent="0.3">
      <c r="A187" s="32" t="s">
        <v>89</v>
      </c>
      <c r="C187" s="40">
        <v>422.40000000000003</v>
      </c>
      <c r="D187" s="28"/>
      <c r="E187" s="40">
        <v>477.13099999999997</v>
      </c>
      <c r="F187" s="40"/>
      <c r="G187" s="40">
        <v>669.29</v>
      </c>
      <c r="H187" s="40"/>
      <c r="I187" s="40">
        <v>903.38800000000015</v>
      </c>
      <c r="J187" s="40"/>
      <c r="K187" s="40">
        <v>650.47200000000009</v>
      </c>
      <c r="L187" s="40"/>
      <c r="M187" s="40">
        <v>988.3900000000001</v>
      </c>
      <c r="N187" s="40"/>
      <c r="O187" s="40">
        <v>1199.4859999999999</v>
      </c>
      <c r="P187" s="40"/>
      <c r="Q187" s="40">
        <v>1580.7710000000002</v>
      </c>
      <c r="R187" s="40"/>
      <c r="S187" s="40">
        <v>1523.6950000000002</v>
      </c>
      <c r="T187" s="40"/>
      <c r="U187" s="31">
        <v>1124.067</v>
      </c>
      <c r="V187" s="40"/>
      <c r="W187" s="31">
        <v>515.04800000000012</v>
      </c>
      <c r="X187" s="40"/>
      <c r="Y187" s="81">
        <v>660.37699999999995</v>
      </c>
      <c r="AA187" s="81">
        <f t="shared" si="22"/>
        <v>10714.515000000001</v>
      </c>
    </row>
    <row r="188" spans="1:27" x14ac:dyDescent="0.3">
      <c r="C188" s="40"/>
      <c r="D188" s="28"/>
      <c r="E188" s="40"/>
      <c r="F188" s="40"/>
      <c r="G188" s="40"/>
      <c r="H188" s="40"/>
      <c r="I188" s="40"/>
      <c r="J188" s="40"/>
      <c r="K188" s="40"/>
      <c r="L188" s="40"/>
      <c r="N188" s="40"/>
      <c r="O188" s="40"/>
      <c r="P188" s="40"/>
      <c r="Q188" s="40"/>
      <c r="R188" s="40"/>
      <c r="S188" s="40"/>
      <c r="T188" s="40"/>
      <c r="U188" s="31"/>
      <c r="V188" s="40"/>
      <c r="W188" s="31"/>
      <c r="X188" s="40"/>
    </row>
    <row r="189" spans="1:27" ht="15.5" x14ac:dyDescent="0.35">
      <c r="A189" s="50" t="s">
        <v>113</v>
      </c>
      <c r="C189" s="64"/>
      <c r="D189" s="28"/>
      <c r="E189" s="64"/>
      <c r="F189" s="40"/>
      <c r="G189" s="74"/>
      <c r="H189" s="40"/>
      <c r="I189" s="64"/>
      <c r="J189" s="40"/>
      <c r="K189" s="64"/>
      <c r="L189" s="40"/>
      <c r="M189" s="64"/>
      <c r="N189" s="40"/>
      <c r="O189" s="64"/>
      <c r="P189" s="40"/>
      <c r="Q189" s="74"/>
      <c r="R189" s="40"/>
      <c r="S189" s="75"/>
      <c r="T189" s="40"/>
      <c r="U189" s="76"/>
      <c r="V189" s="40"/>
      <c r="W189" s="76"/>
      <c r="X189" s="40"/>
      <c r="Y189" s="83"/>
    </row>
    <row r="190" spans="1:27" x14ac:dyDescent="0.3">
      <c r="A190" s="32" t="s">
        <v>1</v>
      </c>
      <c r="C190" s="40">
        <v>1070131.81</v>
      </c>
      <c r="D190" s="28"/>
      <c r="E190" s="40">
        <v>870475.27</v>
      </c>
      <c r="F190" s="40"/>
      <c r="G190" s="40">
        <v>1035308.7999999999</v>
      </c>
      <c r="H190" s="40"/>
      <c r="I190" s="40">
        <v>785822.17</v>
      </c>
      <c r="J190" s="40"/>
      <c r="K190" s="40">
        <v>832346.6399999999</v>
      </c>
      <c r="L190" s="40"/>
      <c r="M190" s="40">
        <v>1100308.7599999998</v>
      </c>
      <c r="N190" s="40"/>
      <c r="O190" s="40">
        <v>824477.91</v>
      </c>
      <c r="P190" s="40"/>
      <c r="Q190" s="40">
        <v>707230.74</v>
      </c>
      <c r="R190" s="40"/>
      <c r="S190" s="40">
        <v>822057.36999999988</v>
      </c>
      <c r="T190" s="40"/>
      <c r="U190" s="31">
        <v>815470.34</v>
      </c>
      <c r="V190" s="40"/>
      <c r="W190" s="31">
        <v>717941.44</v>
      </c>
      <c r="X190" s="40"/>
      <c r="Y190" s="81">
        <v>802585.7100000002</v>
      </c>
      <c r="AA190" s="81">
        <f>SUM(C190:Z190)</f>
        <v>10384156.960000001</v>
      </c>
    </row>
    <row r="191" spans="1:27" x14ac:dyDescent="0.3">
      <c r="A191" s="32" t="s">
        <v>2</v>
      </c>
      <c r="C191" s="40">
        <v>995554.27999999991</v>
      </c>
      <c r="D191" s="28"/>
      <c r="E191" s="40">
        <v>801130.97</v>
      </c>
      <c r="F191" s="40"/>
      <c r="G191" s="40">
        <v>936866.25000000012</v>
      </c>
      <c r="H191" s="40"/>
      <c r="I191" s="40">
        <v>712728.17</v>
      </c>
      <c r="J191" s="40"/>
      <c r="K191" s="40">
        <v>765595.22999999986</v>
      </c>
      <c r="L191" s="40"/>
      <c r="M191" s="40">
        <v>1001545.02</v>
      </c>
      <c r="N191" s="40"/>
      <c r="O191" s="40">
        <v>742913.61</v>
      </c>
      <c r="P191" s="40"/>
      <c r="Q191" s="40">
        <v>657283.32999999996</v>
      </c>
      <c r="R191" s="40"/>
      <c r="S191" s="40">
        <v>756458.78</v>
      </c>
      <c r="T191" s="40"/>
      <c r="U191" s="31">
        <v>734428.73</v>
      </c>
      <c r="V191" s="40"/>
      <c r="W191" s="31">
        <v>666244.46</v>
      </c>
      <c r="X191" s="40"/>
      <c r="Y191" s="81">
        <v>742685.44000000006</v>
      </c>
      <c r="AA191" s="81">
        <f t="shared" ref="AA191:AA195" si="23">SUM(C191:Z191)</f>
        <v>9513434.2700000014</v>
      </c>
    </row>
    <row r="192" spans="1:27" ht="15" x14ac:dyDescent="0.3">
      <c r="A192" s="32" t="s">
        <v>88</v>
      </c>
      <c r="C192" s="40">
        <v>0</v>
      </c>
      <c r="D192" s="28"/>
      <c r="E192" s="40">
        <v>0</v>
      </c>
      <c r="F192" s="40"/>
      <c r="G192" s="40">
        <v>0</v>
      </c>
      <c r="H192" s="40"/>
      <c r="I192" s="40">
        <v>0</v>
      </c>
      <c r="J192" s="40"/>
      <c r="K192" s="40">
        <v>0</v>
      </c>
      <c r="L192" s="40"/>
      <c r="M192" s="40">
        <v>0</v>
      </c>
      <c r="N192" s="40"/>
      <c r="O192" s="40">
        <v>0</v>
      </c>
      <c r="P192" s="40"/>
      <c r="Q192" s="40">
        <v>0</v>
      </c>
      <c r="R192" s="40"/>
      <c r="S192" s="40">
        <v>0</v>
      </c>
      <c r="T192" s="40"/>
      <c r="U192" s="31">
        <v>0</v>
      </c>
      <c r="V192" s="40"/>
      <c r="W192" s="31">
        <v>0</v>
      </c>
      <c r="X192" s="40"/>
      <c r="Y192" s="81">
        <v>0</v>
      </c>
      <c r="AA192" s="81">
        <f t="shared" si="23"/>
        <v>0</v>
      </c>
    </row>
    <row r="193" spans="1:27" x14ac:dyDescent="0.3">
      <c r="A193" s="32" t="s">
        <v>31</v>
      </c>
      <c r="C193" s="40">
        <v>74577.53</v>
      </c>
      <c r="D193" s="28"/>
      <c r="E193" s="40">
        <v>69344.299999999988</v>
      </c>
      <c r="F193" s="40"/>
      <c r="G193" s="40">
        <v>98442.55</v>
      </c>
      <c r="H193" s="40"/>
      <c r="I193" s="40">
        <v>73093.999999999985</v>
      </c>
      <c r="J193" s="40"/>
      <c r="K193" s="40">
        <v>66751.41</v>
      </c>
      <c r="L193" s="40"/>
      <c r="M193" s="40">
        <v>98763.739999999991</v>
      </c>
      <c r="N193" s="40"/>
      <c r="O193" s="40">
        <v>81564.300000000017</v>
      </c>
      <c r="P193" s="40"/>
      <c r="Q193" s="40">
        <v>49947.409999999996</v>
      </c>
      <c r="R193" s="40"/>
      <c r="S193" s="40">
        <v>65598.59</v>
      </c>
      <c r="T193" s="40"/>
      <c r="U193" s="31">
        <v>81041.609999999986</v>
      </c>
      <c r="V193" s="40"/>
      <c r="W193" s="31">
        <v>51696.979999999996</v>
      </c>
      <c r="X193" s="40"/>
      <c r="Y193" s="81">
        <v>59900.270000000004</v>
      </c>
      <c r="AA193" s="81">
        <f t="shared" si="23"/>
        <v>870722.69000000006</v>
      </c>
    </row>
    <row r="194" spans="1:27" x14ac:dyDescent="0.3">
      <c r="A194" s="32" t="s">
        <v>87</v>
      </c>
      <c r="C194" s="40">
        <v>31322.562599999997</v>
      </c>
      <c r="D194" s="28"/>
      <c r="E194" s="40">
        <v>29124.606</v>
      </c>
      <c r="F194" s="40"/>
      <c r="G194" s="40">
        <v>41345.870999999999</v>
      </c>
      <c r="H194" s="40"/>
      <c r="I194" s="40">
        <v>30699.480000000003</v>
      </c>
      <c r="J194" s="40"/>
      <c r="K194" s="40">
        <v>28035.592199999999</v>
      </c>
      <c r="L194" s="40"/>
      <c r="M194" s="40">
        <v>41480.770799999991</v>
      </c>
      <c r="N194" s="40"/>
      <c r="O194" s="40">
        <v>34257.006000000001</v>
      </c>
      <c r="P194" s="40"/>
      <c r="Q194" s="40">
        <v>20977.912199999999</v>
      </c>
      <c r="R194" s="40"/>
      <c r="S194" s="40">
        <v>27551.407799999994</v>
      </c>
      <c r="T194" s="40"/>
      <c r="U194" s="31">
        <v>34037.476199999997</v>
      </c>
      <c r="V194" s="40"/>
      <c r="W194" s="31">
        <v>21712.731599999999</v>
      </c>
      <c r="X194" s="40"/>
      <c r="Y194" s="81">
        <v>25158.113399999998</v>
      </c>
      <c r="AA194" s="81">
        <f t="shared" si="23"/>
        <v>365703.52979999996</v>
      </c>
    </row>
    <row r="195" spans="1:27" ht="15" x14ac:dyDescent="0.3">
      <c r="A195" s="32" t="s">
        <v>89</v>
      </c>
      <c r="C195" s="40">
        <v>7457.7530000000006</v>
      </c>
      <c r="D195" s="28"/>
      <c r="E195" s="40">
        <v>6934.4300000000012</v>
      </c>
      <c r="F195" s="40"/>
      <c r="G195" s="40">
        <v>9844.2549999999992</v>
      </c>
      <c r="H195" s="40"/>
      <c r="I195" s="40">
        <v>7309.4000000000015</v>
      </c>
      <c r="J195" s="40"/>
      <c r="K195" s="40">
        <v>6675.1410000000014</v>
      </c>
      <c r="L195" s="40"/>
      <c r="M195" s="40">
        <v>9876.3739999999998</v>
      </c>
      <c r="N195" s="40"/>
      <c r="O195" s="40">
        <v>8156.4299999999994</v>
      </c>
      <c r="P195" s="40"/>
      <c r="Q195" s="40">
        <v>4994.741</v>
      </c>
      <c r="R195" s="40"/>
      <c r="S195" s="40">
        <v>6559.8590000000004</v>
      </c>
      <c r="T195" s="40"/>
      <c r="U195" s="31">
        <v>8104.1610000000001</v>
      </c>
      <c r="V195" s="40"/>
      <c r="W195" s="31">
        <v>5169.6979999999994</v>
      </c>
      <c r="X195" s="40"/>
      <c r="Y195" s="81">
        <v>5990.027000000001</v>
      </c>
      <c r="AA195" s="81">
        <f t="shared" si="23"/>
        <v>87072.269</v>
      </c>
    </row>
    <row r="196" spans="1:27" x14ac:dyDescent="0.3">
      <c r="C196" s="40"/>
      <c r="D196" s="28"/>
      <c r="E196" s="40"/>
      <c r="F196" s="40"/>
      <c r="G196" s="40"/>
      <c r="H196" s="40"/>
      <c r="I196" s="40"/>
      <c r="J196" s="40"/>
      <c r="K196" s="40"/>
      <c r="L196" s="40"/>
      <c r="N196" s="40"/>
      <c r="O196" s="40"/>
      <c r="P196" s="40"/>
      <c r="Q196" s="40"/>
      <c r="R196" s="40"/>
      <c r="S196" s="40"/>
      <c r="T196" s="40"/>
      <c r="U196" s="31"/>
      <c r="V196" s="40"/>
      <c r="W196" s="31"/>
      <c r="X196" s="40"/>
    </row>
    <row r="197" spans="1:27" ht="15.5" x14ac:dyDescent="0.35">
      <c r="A197" s="34" t="s">
        <v>155</v>
      </c>
      <c r="C197" s="64"/>
      <c r="D197" s="28"/>
      <c r="E197" s="64"/>
      <c r="F197" s="40"/>
      <c r="G197" s="74"/>
      <c r="H197" s="40"/>
      <c r="I197" s="64"/>
      <c r="J197" s="40"/>
      <c r="K197" s="64"/>
      <c r="L197" s="40"/>
      <c r="M197" s="64"/>
      <c r="N197" s="40"/>
      <c r="O197" s="64"/>
      <c r="P197" s="40"/>
      <c r="Q197" s="74"/>
      <c r="R197" s="40"/>
      <c r="S197" s="75"/>
      <c r="T197" s="40"/>
      <c r="U197" s="76"/>
      <c r="V197" s="40"/>
      <c r="W197" s="76"/>
      <c r="X197" s="40"/>
      <c r="Y197" s="83"/>
    </row>
    <row r="198" spans="1:27" x14ac:dyDescent="0.3">
      <c r="A198" s="32" t="s">
        <v>1</v>
      </c>
      <c r="C198" s="40">
        <v>362504.09</v>
      </c>
      <c r="D198" s="28"/>
      <c r="E198" s="40">
        <v>325151.74</v>
      </c>
      <c r="F198" s="40"/>
      <c r="G198" s="40">
        <v>310153.64999999997</v>
      </c>
      <c r="H198" s="40"/>
      <c r="I198" s="40">
        <v>219032.35</v>
      </c>
      <c r="J198" s="40"/>
      <c r="K198" s="40">
        <v>245383.51</v>
      </c>
      <c r="L198" s="40"/>
      <c r="M198" s="40">
        <v>229087.15000000002</v>
      </c>
      <c r="N198" s="40"/>
      <c r="O198" s="40">
        <v>328510.81</v>
      </c>
      <c r="P198" s="40"/>
      <c r="Q198" s="40">
        <v>289865.17</v>
      </c>
      <c r="R198" s="40"/>
      <c r="S198" s="40">
        <v>424254.60000000003</v>
      </c>
      <c r="T198" s="40"/>
      <c r="U198" s="31">
        <v>402874.45999999996</v>
      </c>
      <c r="V198" s="40"/>
      <c r="W198" s="31">
        <v>395977.5</v>
      </c>
      <c r="X198" s="40"/>
      <c r="Y198" s="81">
        <v>351720.39</v>
      </c>
      <c r="AA198" s="81">
        <f>SUM(C198:Z198)</f>
        <v>3884515.4200000004</v>
      </c>
    </row>
    <row r="199" spans="1:27" x14ac:dyDescent="0.3">
      <c r="A199" s="32" t="s">
        <v>2</v>
      </c>
      <c r="C199" s="40">
        <v>331574.56</v>
      </c>
      <c r="D199" s="28"/>
      <c r="E199" s="40">
        <v>303801.21000000002</v>
      </c>
      <c r="F199" s="40"/>
      <c r="G199" s="40">
        <v>289203.95</v>
      </c>
      <c r="H199" s="40"/>
      <c r="I199" s="40">
        <v>199067.49</v>
      </c>
      <c r="J199" s="40"/>
      <c r="K199" s="40">
        <v>217757.39</v>
      </c>
      <c r="L199" s="40"/>
      <c r="M199" s="40">
        <v>209780.2</v>
      </c>
      <c r="N199" s="40"/>
      <c r="O199" s="40">
        <v>304562.31999999995</v>
      </c>
      <c r="P199" s="40"/>
      <c r="Q199" s="40">
        <v>264288.93000000005</v>
      </c>
      <c r="R199" s="40"/>
      <c r="S199" s="40">
        <v>392154.89</v>
      </c>
      <c r="T199" s="40"/>
      <c r="U199" s="31">
        <v>364376.64</v>
      </c>
      <c r="V199" s="40"/>
      <c r="W199" s="31">
        <v>347404.33999999997</v>
      </c>
      <c r="X199" s="40"/>
      <c r="Y199" s="81">
        <v>323365.45</v>
      </c>
      <c r="AA199" s="81">
        <f t="shared" ref="AA199:AA203" si="24">SUM(C199:Z199)</f>
        <v>3547337.3700000006</v>
      </c>
    </row>
    <row r="200" spans="1:27" ht="15" x14ac:dyDescent="0.3">
      <c r="A200" s="32" t="s">
        <v>88</v>
      </c>
      <c r="C200" s="40">
        <v>0</v>
      </c>
      <c r="D200" s="28"/>
      <c r="E200" s="40">
        <v>0</v>
      </c>
      <c r="F200" s="40"/>
      <c r="G200" s="40">
        <v>0</v>
      </c>
      <c r="H200" s="40"/>
      <c r="I200" s="40">
        <v>0</v>
      </c>
      <c r="J200" s="40"/>
      <c r="K200" s="40">
        <v>0</v>
      </c>
      <c r="L200" s="40"/>
      <c r="M200" s="40">
        <v>0</v>
      </c>
      <c r="N200" s="40"/>
      <c r="O200" s="40">
        <v>0</v>
      </c>
      <c r="P200" s="40"/>
      <c r="Q200" s="40">
        <v>0</v>
      </c>
      <c r="R200" s="40"/>
      <c r="S200" s="40">
        <v>0</v>
      </c>
      <c r="T200" s="40"/>
      <c r="U200" s="31">
        <v>0</v>
      </c>
      <c r="V200" s="40"/>
      <c r="W200" s="31">
        <v>0</v>
      </c>
      <c r="X200" s="40"/>
      <c r="Y200" s="81">
        <v>0</v>
      </c>
      <c r="AA200" s="81">
        <f t="shared" si="24"/>
        <v>0</v>
      </c>
    </row>
    <row r="201" spans="1:27" x14ac:dyDescent="0.3">
      <c r="A201" s="32" t="s">
        <v>31</v>
      </c>
      <c r="C201" s="40">
        <v>30929.53</v>
      </c>
      <c r="D201" s="28"/>
      <c r="E201" s="40">
        <v>21350.53</v>
      </c>
      <c r="F201" s="40"/>
      <c r="G201" s="40">
        <v>20949.699999999997</v>
      </c>
      <c r="H201" s="40"/>
      <c r="I201" s="40">
        <v>19964.86</v>
      </c>
      <c r="J201" s="40"/>
      <c r="K201" s="40">
        <v>27626.120000000003</v>
      </c>
      <c r="L201" s="40"/>
      <c r="M201" s="40">
        <v>19306.949999999997</v>
      </c>
      <c r="N201" s="40"/>
      <c r="O201" s="40">
        <v>23948.489999999998</v>
      </c>
      <c r="P201" s="40"/>
      <c r="Q201" s="40">
        <v>25576.239999999998</v>
      </c>
      <c r="R201" s="40"/>
      <c r="S201" s="40">
        <v>32099.71</v>
      </c>
      <c r="T201" s="40"/>
      <c r="U201" s="31">
        <v>38497.819999999992</v>
      </c>
      <c r="V201" s="40"/>
      <c r="W201" s="31">
        <v>48573.16</v>
      </c>
      <c r="X201" s="40"/>
      <c r="Y201" s="81">
        <v>28354.940000000002</v>
      </c>
      <c r="AA201" s="81">
        <f t="shared" si="24"/>
        <v>337178.05</v>
      </c>
    </row>
    <row r="202" spans="1:27" x14ac:dyDescent="0.3">
      <c r="A202" s="32" t="s">
        <v>87</v>
      </c>
      <c r="C202" s="40">
        <v>12990.402599999999</v>
      </c>
      <c r="D202" s="28"/>
      <c r="E202" s="40">
        <v>8967.222600000001</v>
      </c>
      <c r="F202" s="40"/>
      <c r="G202" s="40">
        <v>8798.8739999999998</v>
      </c>
      <c r="H202" s="40"/>
      <c r="I202" s="40">
        <v>8385.2412000000004</v>
      </c>
      <c r="J202" s="40"/>
      <c r="K202" s="40">
        <v>11602.9704</v>
      </c>
      <c r="L202" s="40"/>
      <c r="M202" s="40">
        <v>8108.9189999999999</v>
      </c>
      <c r="N202" s="40"/>
      <c r="O202" s="40">
        <v>10058.365799999998</v>
      </c>
      <c r="P202" s="40"/>
      <c r="Q202" s="40">
        <v>10742.0208</v>
      </c>
      <c r="R202" s="40"/>
      <c r="S202" s="40">
        <v>13481.878200000001</v>
      </c>
      <c r="T202" s="40"/>
      <c r="U202" s="31">
        <v>16169.0844</v>
      </c>
      <c r="V202" s="40"/>
      <c r="W202" s="31">
        <v>20400.727199999998</v>
      </c>
      <c r="X202" s="40"/>
      <c r="Y202" s="81">
        <v>11909.074799999999</v>
      </c>
      <c r="AA202" s="81">
        <f t="shared" si="24"/>
        <v>141614.78099999999</v>
      </c>
    </row>
    <row r="203" spans="1:27" ht="15" x14ac:dyDescent="0.3">
      <c r="A203" s="32" t="s">
        <v>89</v>
      </c>
      <c r="C203" s="40">
        <v>3092.9529999999995</v>
      </c>
      <c r="D203" s="28"/>
      <c r="E203" s="40">
        <v>2135.0529999999999</v>
      </c>
      <c r="F203" s="40"/>
      <c r="G203" s="40">
        <v>2094.9699999999998</v>
      </c>
      <c r="H203" s="40"/>
      <c r="I203" s="40">
        <v>1996.4860000000003</v>
      </c>
      <c r="J203" s="40"/>
      <c r="K203" s="40">
        <v>2762.6120000000001</v>
      </c>
      <c r="L203" s="40"/>
      <c r="M203" s="40">
        <v>1930.6950000000002</v>
      </c>
      <c r="N203" s="40"/>
      <c r="O203" s="40">
        <v>2394.8490000000002</v>
      </c>
      <c r="P203" s="40"/>
      <c r="Q203" s="40">
        <v>2557.6239999999998</v>
      </c>
      <c r="R203" s="40"/>
      <c r="S203" s="40">
        <v>3209.971</v>
      </c>
      <c r="T203" s="40"/>
      <c r="U203" s="31">
        <v>3849.7820000000002</v>
      </c>
      <c r="V203" s="40"/>
      <c r="W203" s="31">
        <v>4857.3159999999998</v>
      </c>
      <c r="X203" s="40"/>
      <c r="Y203" s="81">
        <v>2835.4940000000001</v>
      </c>
      <c r="AA203" s="81">
        <f t="shared" si="24"/>
        <v>33717.805</v>
      </c>
    </row>
    <row r="204" spans="1:27" x14ac:dyDescent="0.3">
      <c r="C204" s="40"/>
      <c r="D204" s="28"/>
      <c r="E204" s="40"/>
      <c r="F204" s="40"/>
      <c r="G204" s="40"/>
      <c r="H204" s="40"/>
      <c r="I204" s="40"/>
      <c r="J204" s="40"/>
      <c r="K204" s="40"/>
      <c r="L204" s="40"/>
      <c r="N204" s="40"/>
      <c r="O204" s="40"/>
      <c r="P204" s="40"/>
      <c r="Q204" s="40"/>
      <c r="R204" s="40"/>
      <c r="S204" s="40"/>
      <c r="T204" s="40"/>
      <c r="U204" s="31"/>
      <c r="V204" s="40"/>
      <c r="W204" s="31"/>
      <c r="X204" s="40"/>
    </row>
    <row r="205" spans="1:27" ht="15.5" x14ac:dyDescent="0.35">
      <c r="A205" s="50" t="s">
        <v>114</v>
      </c>
      <c r="C205" s="64"/>
      <c r="D205" s="28"/>
      <c r="E205" s="64"/>
      <c r="F205" s="40"/>
      <c r="G205" s="74"/>
      <c r="H205" s="40"/>
      <c r="I205" s="64"/>
      <c r="J205" s="40"/>
      <c r="K205" s="64"/>
      <c r="L205" s="40"/>
      <c r="M205" s="64"/>
      <c r="N205" s="40"/>
      <c r="O205" s="64"/>
      <c r="P205" s="40"/>
      <c r="Q205" s="74"/>
      <c r="R205" s="40"/>
      <c r="S205" s="75"/>
      <c r="T205" s="40"/>
      <c r="U205" s="76"/>
      <c r="V205" s="40"/>
      <c r="W205" s="76"/>
      <c r="X205" s="40"/>
      <c r="Y205" s="83"/>
    </row>
    <row r="206" spans="1:27" x14ac:dyDescent="0.3">
      <c r="A206" s="32" t="s">
        <v>1</v>
      </c>
      <c r="C206" s="40">
        <v>846284.2300000001</v>
      </c>
      <c r="D206" s="28"/>
      <c r="E206" s="40">
        <v>846467.69</v>
      </c>
      <c r="F206" s="40"/>
      <c r="G206" s="40">
        <v>885755.63</v>
      </c>
      <c r="H206" s="40"/>
      <c r="I206" s="40">
        <v>874803.48</v>
      </c>
      <c r="J206" s="40"/>
      <c r="K206" s="40">
        <v>692975.26</v>
      </c>
      <c r="L206" s="40"/>
      <c r="M206" s="40">
        <v>805820.96</v>
      </c>
      <c r="N206" s="40"/>
      <c r="O206" s="40">
        <v>851666.49</v>
      </c>
      <c r="P206" s="40"/>
      <c r="Q206" s="40">
        <v>855659.03999999992</v>
      </c>
      <c r="R206" s="40"/>
      <c r="S206" s="40">
        <v>863711.29999999993</v>
      </c>
      <c r="T206" s="40"/>
      <c r="U206" s="31">
        <v>727329.15999999992</v>
      </c>
      <c r="V206" s="40"/>
      <c r="W206" s="31">
        <v>826950.17999999982</v>
      </c>
      <c r="X206" s="40"/>
      <c r="Y206" s="81">
        <v>714939.5</v>
      </c>
      <c r="AA206" s="81">
        <f>SUM(C206:Z206)</f>
        <v>9792362.9199999999</v>
      </c>
    </row>
    <row r="207" spans="1:27" x14ac:dyDescent="0.3">
      <c r="A207" s="32" t="s">
        <v>2</v>
      </c>
      <c r="C207" s="40">
        <v>769606.91</v>
      </c>
      <c r="D207" s="28"/>
      <c r="E207" s="40">
        <v>789616.55</v>
      </c>
      <c r="F207" s="40"/>
      <c r="G207" s="40">
        <v>807523.09000000008</v>
      </c>
      <c r="H207" s="40"/>
      <c r="I207" s="40">
        <v>805492.15</v>
      </c>
      <c r="J207" s="40"/>
      <c r="K207" s="40">
        <v>620727.25</v>
      </c>
      <c r="L207" s="40"/>
      <c r="M207" s="40">
        <v>730851.63</v>
      </c>
      <c r="N207" s="40"/>
      <c r="O207" s="40">
        <v>780545.76</v>
      </c>
      <c r="P207" s="40"/>
      <c r="Q207" s="40">
        <v>788164.75999999989</v>
      </c>
      <c r="R207" s="40"/>
      <c r="S207" s="40">
        <v>785263.97999999986</v>
      </c>
      <c r="T207" s="40"/>
      <c r="U207" s="31">
        <v>651104.48</v>
      </c>
      <c r="V207" s="40"/>
      <c r="W207" s="31">
        <v>752039.48999999987</v>
      </c>
      <c r="X207" s="40"/>
      <c r="Y207" s="81">
        <v>643299.31000000006</v>
      </c>
      <c r="AA207" s="81">
        <f t="shared" ref="AA207:AA211" si="25">SUM(C207:Z207)</f>
        <v>8924235.3599999994</v>
      </c>
    </row>
    <row r="208" spans="1:27" ht="15" x14ac:dyDescent="0.3">
      <c r="A208" s="32" t="s">
        <v>88</v>
      </c>
      <c r="C208" s="40">
        <v>0</v>
      </c>
      <c r="D208" s="28"/>
      <c r="E208" s="40">
        <v>0</v>
      </c>
      <c r="F208" s="40"/>
      <c r="G208" s="40">
        <v>0</v>
      </c>
      <c r="H208" s="40"/>
      <c r="I208" s="40">
        <v>0</v>
      </c>
      <c r="J208" s="40"/>
      <c r="K208" s="40">
        <v>0</v>
      </c>
      <c r="L208" s="40"/>
      <c r="M208" s="40">
        <v>0</v>
      </c>
      <c r="N208" s="40"/>
      <c r="O208" s="40">
        <v>0</v>
      </c>
      <c r="P208" s="40"/>
      <c r="Q208" s="40">
        <v>0</v>
      </c>
      <c r="R208" s="40"/>
      <c r="S208" s="40">
        <v>0</v>
      </c>
      <c r="T208" s="40"/>
      <c r="U208" s="31">
        <v>0</v>
      </c>
      <c r="V208" s="40"/>
      <c r="W208" s="31">
        <v>0</v>
      </c>
      <c r="X208" s="40"/>
      <c r="Y208" s="81">
        <v>0</v>
      </c>
      <c r="AA208" s="81">
        <f t="shared" si="25"/>
        <v>0</v>
      </c>
    </row>
    <row r="209" spans="1:27" x14ac:dyDescent="0.3">
      <c r="A209" s="32" t="s">
        <v>31</v>
      </c>
      <c r="C209" s="40">
        <v>76677.320000000007</v>
      </c>
      <c r="D209" s="28"/>
      <c r="E209" s="40">
        <v>56851.139999999992</v>
      </c>
      <c r="F209" s="40"/>
      <c r="G209" s="40">
        <v>78232.539999999994</v>
      </c>
      <c r="H209" s="40"/>
      <c r="I209" s="40">
        <v>69311.33</v>
      </c>
      <c r="J209" s="40"/>
      <c r="K209" s="40">
        <v>72248.009999999995</v>
      </c>
      <c r="L209" s="40"/>
      <c r="M209" s="40">
        <v>74969.329999999987</v>
      </c>
      <c r="N209" s="40"/>
      <c r="O209" s="40">
        <v>71120.73</v>
      </c>
      <c r="P209" s="40"/>
      <c r="Q209" s="40">
        <v>67494.28</v>
      </c>
      <c r="R209" s="40"/>
      <c r="S209" s="40">
        <v>78447.319999999992</v>
      </c>
      <c r="T209" s="40"/>
      <c r="U209" s="31">
        <v>76224.680000000008</v>
      </c>
      <c r="V209" s="40"/>
      <c r="W209" s="31">
        <v>74910.69</v>
      </c>
      <c r="X209" s="40"/>
      <c r="Y209" s="81">
        <v>71640.19</v>
      </c>
      <c r="AA209" s="81">
        <f t="shared" si="25"/>
        <v>868127.56</v>
      </c>
    </row>
    <row r="210" spans="1:27" x14ac:dyDescent="0.3">
      <c r="A210" s="32" t="s">
        <v>87</v>
      </c>
      <c r="C210" s="40">
        <v>32204.474399999999</v>
      </c>
      <c r="D210" s="28"/>
      <c r="E210" s="40">
        <v>23877.478799999997</v>
      </c>
      <c r="F210" s="40"/>
      <c r="G210" s="40">
        <v>32857.666799999999</v>
      </c>
      <c r="H210" s="40"/>
      <c r="I210" s="40">
        <v>29110.758600000001</v>
      </c>
      <c r="J210" s="40"/>
      <c r="K210" s="40">
        <v>30344.164199999999</v>
      </c>
      <c r="L210" s="40"/>
      <c r="M210" s="40">
        <v>31487.118599999998</v>
      </c>
      <c r="N210" s="40"/>
      <c r="O210" s="40">
        <v>29870.706600000001</v>
      </c>
      <c r="P210" s="40"/>
      <c r="Q210" s="40">
        <v>28347.597599999997</v>
      </c>
      <c r="R210" s="40"/>
      <c r="S210" s="40">
        <v>32947.874399999993</v>
      </c>
      <c r="T210" s="40"/>
      <c r="U210" s="31">
        <v>32014.365599999997</v>
      </c>
      <c r="V210" s="40"/>
      <c r="W210" s="31">
        <v>31462.489800000003</v>
      </c>
      <c r="X210" s="40"/>
      <c r="Y210" s="81">
        <v>30088.879800000002</v>
      </c>
      <c r="AA210" s="81">
        <f t="shared" si="25"/>
        <v>364613.57519999996</v>
      </c>
    </row>
    <row r="211" spans="1:27" ht="15" x14ac:dyDescent="0.3">
      <c r="A211" s="32" t="s">
        <v>89</v>
      </c>
      <c r="C211" s="40">
        <v>7667.7320000000009</v>
      </c>
      <c r="D211" s="28"/>
      <c r="E211" s="40">
        <v>5685.1140000000014</v>
      </c>
      <c r="F211" s="40"/>
      <c r="G211" s="40">
        <v>7823.2540000000008</v>
      </c>
      <c r="H211" s="40"/>
      <c r="I211" s="40">
        <v>6931.1330000000016</v>
      </c>
      <c r="J211" s="40"/>
      <c r="K211" s="40">
        <v>7224.8010000000004</v>
      </c>
      <c r="L211" s="40"/>
      <c r="M211" s="40">
        <v>7496.9330000000009</v>
      </c>
      <c r="N211" s="40"/>
      <c r="O211" s="40">
        <v>7112.0730000000003</v>
      </c>
      <c r="P211" s="40"/>
      <c r="Q211" s="40">
        <v>6749.4279999999999</v>
      </c>
      <c r="R211" s="40"/>
      <c r="S211" s="40">
        <v>7844.732</v>
      </c>
      <c r="T211" s="40"/>
      <c r="U211" s="31">
        <v>7622.4679999999989</v>
      </c>
      <c r="V211" s="40"/>
      <c r="W211" s="31">
        <v>7491.0690000000004</v>
      </c>
      <c r="X211" s="40"/>
      <c r="Y211" s="81">
        <v>7164.0189999999993</v>
      </c>
      <c r="AA211" s="81">
        <f t="shared" si="25"/>
        <v>86812.756000000008</v>
      </c>
    </row>
    <row r="212" spans="1:27" x14ac:dyDescent="0.3">
      <c r="C212" s="40"/>
      <c r="D212" s="28"/>
      <c r="E212" s="40"/>
      <c r="F212" s="40"/>
      <c r="G212" s="40"/>
      <c r="H212" s="40"/>
      <c r="I212" s="40"/>
      <c r="J212" s="40"/>
      <c r="K212" s="40"/>
      <c r="L212" s="40"/>
      <c r="N212" s="40"/>
      <c r="O212" s="40"/>
      <c r="P212" s="40"/>
      <c r="Q212" s="40"/>
      <c r="R212" s="40"/>
      <c r="S212" s="40"/>
      <c r="T212" s="40"/>
      <c r="U212" s="31"/>
      <c r="V212" s="40"/>
      <c r="W212" s="31"/>
      <c r="X212" s="40"/>
    </row>
    <row r="213" spans="1:27" ht="15.5" x14ac:dyDescent="0.35">
      <c r="A213" s="50" t="s">
        <v>156</v>
      </c>
      <c r="C213" s="64"/>
      <c r="D213" s="28"/>
      <c r="E213" s="64"/>
      <c r="F213" s="40"/>
      <c r="G213" s="74"/>
      <c r="H213" s="40"/>
      <c r="I213" s="64"/>
      <c r="J213" s="40"/>
      <c r="K213" s="64"/>
      <c r="L213" s="40"/>
      <c r="M213" s="64"/>
      <c r="N213" s="40"/>
      <c r="O213" s="64"/>
      <c r="P213" s="40"/>
      <c r="Q213" s="74"/>
      <c r="R213" s="40"/>
      <c r="S213" s="75"/>
      <c r="T213" s="40"/>
      <c r="U213" s="76"/>
      <c r="V213" s="40"/>
      <c r="W213" s="76"/>
      <c r="X213" s="40"/>
      <c r="Y213" s="83"/>
    </row>
    <row r="214" spans="1:27" x14ac:dyDescent="0.3">
      <c r="A214" s="32" t="s">
        <v>1</v>
      </c>
      <c r="C214" s="40">
        <v>1206849.1100000001</v>
      </c>
      <c r="D214" s="28"/>
      <c r="E214" s="40">
        <v>937363.82999999984</v>
      </c>
      <c r="F214" s="40"/>
      <c r="G214" s="40">
        <v>1333012.1399999999</v>
      </c>
      <c r="H214" s="40"/>
      <c r="I214" s="40">
        <v>1278861.75</v>
      </c>
      <c r="J214" s="40"/>
      <c r="K214" s="40">
        <v>1066663.82</v>
      </c>
      <c r="L214" s="40"/>
      <c r="M214" s="40">
        <v>1111058.6000000001</v>
      </c>
      <c r="N214" s="40"/>
      <c r="O214" s="40">
        <v>1058976.8</v>
      </c>
      <c r="P214" s="40"/>
      <c r="Q214" s="40">
        <v>1061476.1499999999</v>
      </c>
      <c r="R214" s="40"/>
      <c r="S214" s="40">
        <v>1264264.73</v>
      </c>
      <c r="T214" s="40"/>
      <c r="U214" s="31">
        <v>1146296.2200000002</v>
      </c>
      <c r="V214" s="40"/>
      <c r="W214" s="31">
        <v>949945.69000000006</v>
      </c>
      <c r="X214" s="40"/>
      <c r="Y214" s="81">
        <v>759667.22000000009</v>
      </c>
      <c r="AA214" s="81">
        <f>SUM(C214:Z214)</f>
        <v>13174436.060000001</v>
      </c>
    </row>
    <row r="215" spans="1:27" x14ac:dyDescent="0.3">
      <c r="A215" s="32" t="s">
        <v>2</v>
      </c>
      <c r="C215" s="40">
        <v>1110907.8999999999</v>
      </c>
      <c r="D215" s="28"/>
      <c r="E215" s="40">
        <v>846485.48</v>
      </c>
      <c r="F215" s="40"/>
      <c r="G215" s="40">
        <v>1252031.2699999998</v>
      </c>
      <c r="H215" s="40"/>
      <c r="I215" s="40">
        <v>1187988.18</v>
      </c>
      <c r="J215" s="40"/>
      <c r="K215" s="40">
        <v>984342.74</v>
      </c>
      <c r="L215" s="40"/>
      <c r="M215" s="40">
        <v>1036756.96</v>
      </c>
      <c r="N215" s="40"/>
      <c r="O215" s="40">
        <v>973742.29999999993</v>
      </c>
      <c r="P215" s="40"/>
      <c r="Q215" s="40">
        <v>1001049.4999999999</v>
      </c>
      <c r="R215" s="40"/>
      <c r="S215" s="40">
        <v>1172863.5999999999</v>
      </c>
      <c r="T215" s="40"/>
      <c r="U215" s="31">
        <v>1072033.0699999998</v>
      </c>
      <c r="V215" s="40"/>
      <c r="W215" s="31">
        <v>857866.32000000007</v>
      </c>
      <c r="X215" s="40"/>
      <c r="Y215" s="81">
        <v>683164.83000000007</v>
      </c>
      <c r="AA215" s="81">
        <f t="shared" ref="AA215:AA219" si="26">SUM(C215:Z215)</f>
        <v>12179232.149999999</v>
      </c>
    </row>
    <row r="216" spans="1:27" ht="15" x14ac:dyDescent="0.3">
      <c r="A216" s="32" t="s">
        <v>88</v>
      </c>
      <c r="C216" s="40">
        <v>0</v>
      </c>
      <c r="D216" s="28"/>
      <c r="E216" s="40">
        <v>0</v>
      </c>
      <c r="F216" s="40"/>
      <c r="G216" s="40">
        <v>0</v>
      </c>
      <c r="H216" s="40"/>
      <c r="I216" s="40">
        <v>0</v>
      </c>
      <c r="J216" s="40"/>
      <c r="K216" s="40">
        <v>0</v>
      </c>
      <c r="L216" s="40"/>
      <c r="M216" s="40">
        <v>0</v>
      </c>
      <c r="N216" s="40"/>
      <c r="O216" s="40">
        <v>0</v>
      </c>
      <c r="P216" s="40"/>
      <c r="Q216" s="40">
        <v>0</v>
      </c>
      <c r="R216" s="40"/>
      <c r="S216" s="40">
        <v>0</v>
      </c>
      <c r="T216" s="40"/>
      <c r="U216" s="31">
        <v>0</v>
      </c>
      <c r="V216" s="40"/>
      <c r="W216" s="31">
        <v>0</v>
      </c>
      <c r="X216" s="40"/>
      <c r="Y216" s="81">
        <v>0</v>
      </c>
      <c r="AA216" s="81">
        <f t="shared" si="26"/>
        <v>0</v>
      </c>
    </row>
    <row r="217" spans="1:27" x14ac:dyDescent="0.3">
      <c r="A217" s="32" t="s">
        <v>31</v>
      </c>
      <c r="C217" s="40">
        <v>95941.209999999992</v>
      </c>
      <c r="D217" s="28"/>
      <c r="E217" s="40">
        <v>90878.35</v>
      </c>
      <c r="F217" s="40"/>
      <c r="G217" s="40">
        <v>80980.87000000001</v>
      </c>
      <c r="H217" s="40"/>
      <c r="I217" s="40">
        <v>90873.57</v>
      </c>
      <c r="J217" s="40"/>
      <c r="K217" s="40">
        <v>82321.08</v>
      </c>
      <c r="L217" s="40"/>
      <c r="M217" s="40">
        <v>74301.639999999985</v>
      </c>
      <c r="N217" s="40"/>
      <c r="O217" s="40">
        <v>85234.5</v>
      </c>
      <c r="P217" s="40"/>
      <c r="Q217" s="40">
        <v>60426.65</v>
      </c>
      <c r="R217" s="40"/>
      <c r="S217" s="40">
        <v>91401.13</v>
      </c>
      <c r="T217" s="40"/>
      <c r="U217" s="31">
        <v>74263.149999999994</v>
      </c>
      <c r="V217" s="40"/>
      <c r="W217" s="31">
        <v>92079.37000000001</v>
      </c>
      <c r="X217" s="40"/>
      <c r="Y217" s="81">
        <v>76502.39</v>
      </c>
      <c r="AA217" s="81">
        <f t="shared" si="26"/>
        <v>995203.91</v>
      </c>
    </row>
    <row r="218" spans="1:27" x14ac:dyDescent="0.3">
      <c r="A218" s="32" t="s">
        <v>87</v>
      </c>
      <c r="C218" s="40">
        <v>40295.308200000007</v>
      </c>
      <c r="D218" s="28"/>
      <c r="E218" s="40">
        <v>38168.906999999999</v>
      </c>
      <c r="F218" s="40"/>
      <c r="G218" s="40">
        <v>34011.965400000001</v>
      </c>
      <c r="H218" s="40"/>
      <c r="I218" s="40">
        <v>38166.899399999995</v>
      </c>
      <c r="J218" s="40"/>
      <c r="K218" s="40">
        <v>34574.853599999995</v>
      </c>
      <c r="L218" s="40"/>
      <c r="M218" s="40">
        <v>31206.688799999996</v>
      </c>
      <c r="N218" s="40"/>
      <c r="O218" s="40">
        <v>35798.489999999991</v>
      </c>
      <c r="P218" s="40"/>
      <c r="Q218" s="40">
        <v>25379.192999999999</v>
      </c>
      <c r="R218" s="40"/>
      <c r="S218" s="40">
        <v>38388.474600000001</v>
      </c>
      <c r="T218" s="40"/>
      <c r="U218" s="31">
        <v>31190.522999999994</v>
      </c>
      <c r="V218" s="40"/>
      <c r="W218" s="31">
        <v>38673.335399999996</v>
      </c>
      <c r="X218" s="40"/>
      <c r="Y218" s="81">
        <v>32131.003800000002</v>
      </c>
      <c r="AA218" s="81">
        <f t="shared" si="26"/>
        <v>417985.6422</v>
      </c>
    </row>
    <row r="219" spans="1:27" ht="15" x14ac:dyDescent="0.3">
      <c r="A219" s="32" t="s">
        <v>89</v>
      </c>
      <c r="C219" s="40">
        <v>9594.1209999999992</v>
      </c>
      <c r="D219" s="28"/>
      <c r="E219" s="40">
        <v>9087.8350000000009</v>
      </c>
      <c r="F219" s="40"/>
      <c r="G219" s="40">
        <v>8098.0869999999995</v>
      </c>
      <c r="H219" s="40"/>
      <c r="I219" s="40">
        <v>9087.357</v>
      </c>
      <c r="J219" s="40"/>
      <c r="K219" s="40">
        <v>8232.1080000000002</v>
      </c>
      <c r="L219" s="40"/>
      <c r="M219" s="40">
        <v>7430.1640000000007</v>
      </c>
      <c r="N219" s="40"/>
      <c r="O219" s="40">
        <v>8523.4499999999989</v>
      </c>
      <c r="P219" s="40"/>
      <c r="Q219" s="40">
        <v>6042.6650000000009</v>
      </c>
      <c r="R219" s="40"/>
      <c r="S219" s="40">
        <v>9140.1130000000012</v>
      </c>
      <c r="T219" s="40"/>
      <c r="U219" s="31">
        <v>7426.3149999999996</v>
      </c>
      <c r="V219" s="40"/>
      <c r="W219" s="31">
        <v>9207.9370000000017</v>
      </c>
      <c r="X219" s="40"/>
      <c r="Y219" s="81">
        <v>7650.2389999999996</v>
      </c>
      <c r="AA219" s="81">
        <f t="shared" si="26"/>
        <v>99520.390999999989</v>
      </c>
    </row>
    <row r="220" spans="1:27" x14ac:dyDescent="0.3">
      <c r="C220" s="40"/>
      <c r="D220" s="28"/>
      <c r="E220" s="40"/>
      <c r="F220" s="40"/>
      <c r="G220" s="40"/>
      <c r="H220" s="40"/>
      <c r="I220" s="40"/>
      <c r="J220" s="40"/>
      <c r="K220" s="40"/>
      <c r="L220" s="40"/>
      <c r="N220" s="40"/>
      <c r="O220" s="40"/>
      <c r="P220" s="40"/>
      <c r="Q220" s="40"/>
      <c r="R220" s="40"/>
      <c r="S220" s="40"/>
      <c r="T220" s="40"/>
      <c r="U220" s="31"/>
      <c r="V220" s="40"/>
      <c r="W220" s="31"/>
      <c r="X220" s="40"/>
    </row>
    <row r="221" spans="1:27" ht="15.5" x14ac:dyDescent="0.35">
      <c r="A221" s="50" t="s">
        <v>115</v>
      </c>
      <c r="C221" s="64"/>
      <c r="D221" s="28"/>
      <c r="E221" s="64"/>
      <c r="F221" s="40"/>
      <c r="G221" s="74"/>
      <c r="H221" s="40"/>
      <c r="I221" s="64"/>
      <c r="J221" s="40"/>
      <c r="K221" s="64"/>
      <c r="L221" s="40"/>
      <c r="M221" s="64"/>
      <c r="N221" s="40"/>
      <c r="O221" s="64"/>
      <c r="P221" s="40"/>
      <c r="Q221" s="74"/>
      <c r="R221" s="40"/>
      <c r="S221" s="75"/>
      <c r="T221" s="40"/>
      <c r="U221" s="76"/>
      <c r="V221" s="40"/>
      <c r="W221" s="76"/>
      <c r="X221" s="40"/>
      <c r="Y221" s="83"/>
    </row>
    <row r="222" spans="1:27" x14ac:dyDescent="0.3">
      <c r="A222" s="32" t="s">
        <v>1</v>
      </c>
      <c r="C222" s="40">
        <v>809036.96</v>
      </c>
      <c r="D222" s="28"/>
      <c r="E222" s="40">
        <v>968369.37</v>
      </c>
      <c r="F222" s="40"/>
      <c r="G222" s="40">
        <v>1001726.28</v>
      </c>
      <c r="H222" s="40"/>
      <c r="I222" s="40">
        <v>1040561.2200000001</v>
      </c>
      <c r="J222" s="40"/>
      <c r="K222" s="40">
        <v>886898.55</v>
      </c>
      <c r="L222" s="40"/>
      <c r="M222" s="40">
        <v>980942.18</v>
      </c>
      <c r="N222" s="40"/>
      <c r="O222" s="40">
        <v>1016311.52</v>
      </c>
      <c r="P222" s="40"/>
      <c r="Q222" s="40">
        <v>1018697.2100000002</v>
      </c>
      <c r="R222" s="40"/>
      <c r="S222" s="40">
        <v>876376.12</v>
      </c>
      <c r="T222" s="40"/>
      <c r="U222" s="31">
        <v>931951.5</v>
      </c>
      <c r="V222" s="40"/>
      <c r="W222" s="31">
        <v>836449.63</v>
      </c>
      <c r="X222" s="40"/>
      <c r="Y222" s="81">
        <v>896926.23000000021</v>
      </c>
      <c r="AA222" s="81">
        <f>SUM(C222:Z222)</f>
        <v>11264246.770000001</v>
      </c>
    </row>
    <row r="223" spans="1:27" x14ac:dyDescent="0.3">
      <c r="A223" s="32" t="s">
        <v>2</v>
      </c>
      <c r="C223" s="40">
        <v>746900.86999999988</v>
      </c>
      <c r="D223" s="28"/>
      <c r="E223" s="40">
        <v>881282.85</v>
      </c>
      <c r="F223" s="40"/>
      <c r="G223" s="40">
        <v>908185.49</v>
      </c>
      <c r="H223" s="40"/>
      <c r="I223" s="40">
        <v>964552.83000000007</v>
      </c>
      <c r="J223" s="40"/>
      <c r="K223" s="40">
        <v>799759.51</v>
      </c>
      <c r="L223" s="40"/>
      <c r="M223" s="40">
        <v>924217.9</v>
      </c>
      <c r="N223" s="40"/>
      <c r="O223" s="40">
        <v>940898.09</v>
      </c>
      <c r="P223" s="40"/>
      <c r="Q223" s="40">
        <v>945720.59000000008</v>
      </c>
      <c r="R223" s="40"/>
      <c r="S223" s="40">
        <v>801206.24</v>
      </c>
      <c r="T223" s="40"/>
      <c r="U223" s="31">
        <v>864415.00000000023</v>
      </c>
      <c r="V223" s="40"/>
      <c r="W223" s="31">
        <v>772206.8899999999</v>
      </c>
      <c r="X223" s="40"/>
      <c r="Y223" s="81">
        <v>828630.19</v>
      </c>
      <c r="AA223" s="81">
        <f t="shared" ref="AA223:AA227" si="27">SUM(C223:Z223)</f>
        <v>10377976.450000001</v>
      </c>
    </row>
    <row r="224" spans="1:27" ht="15" x14ac:dyDescent="0.3">
      <c r="A224" s="32" t="s">
        <v>88</v>
      </c>
      <c r="C224" s="40">
        <v>0</v>
      </c>
      <c r="D224" s="28"/>
      <c r="E224" s="40">
        <v>0</v>
      </c>
      <c r="F224" s="40"/>
      <c r="G224" s="40">
        <v>0</v>
      </c>
      <c r="H224" s="40"/>
      <c r="I224" s="40">
        <v>0</v>
      </c>
      <c r="J224" s="40"/>
      <c r="K224" s="40">
        <v>0</v>
      </c>
      <c r="L224" s="40"/>
      <c r="M224" s="40">
        <v>0</v>
      </c>
      <c r="N224" s="40"/>
      <c r="O224" s="40">
        <v>0</v>
      </c>
      <c r="P224" s="40"/>
      <c r="Q224" s="40">
        <v>0</v>
      </c>
      <c r="R224" s="40"/>
      <c r="S224" s="40">
        <v>0</v>
      </c>
      <c r="T224" s="40"/>
      <c r="U224" s="31">
        <v>0</v>
      </c>
      <c r="V224" s="40"/>
      <c r="W224" s="31">
        <v>0</v>
      </c>
      <c r="X224" s="40"/>
      <c r="Y224" s="81">
        <v>0</v>
      </c>
      <c r="AA224" s="81">
        <f t="shared" si="27"/>
        <v>0</v>
      </c>
    </row>
    <row r="225" spans="1:27" x14ac:dyDescent="0.3">
      <c r="A225" s="32" t="s">
        <v>31</v>
      </c>
      <c r="C225" s="40">
        <v>62136.090000000004</v>
      </c>
      <c r="D225" s="28"/>
      <c r="E225" s="40">
        <v>87086.52</v>
      </c>
      <c r="F225" s="40"/>
      <c r="G225" s="40">
        <v>93540.79</v>
      </c>
      <c r="H225" s="40"/>
      <c r="I225" s="40">
        <v>76008.39</v>
      </c>
      <c r="J225" s="40"/>
      <c r="K225" s="40">
        <v>87139.040000000008</v>
      </c>
      <c r="L225" s="40"/>
      <c r="M225" s="40">
        <v>56724.280000000006</v>
      </c>
      <c r="N225" s="40"/>
      <c r="O225" s="40">
        <v>75413.429999999993</v>
      </c>
      <c r="P225" s="40"/>
      <c r="Q225" s="40">
        <v>72976.62</v>
      </c>
      <c r="R225" s="40"/>
      <c r="S225" s="40">
        <v>75169.88</v>
      </c>
      <c r="T225" s="40"/>
      <c r="U225" s="31">
        <v>67536.5</v>
      </c>
      <c r="V225" s="40"/>
      <c r="W225" s="31">
        <v>64242.740000000005</v>
      </c>
      <c r="X225" s="40"/>
      <c r="Y225" s="81">
        <v>68296.040000000008</v>
      </c>
      <c r="AA225" s="81">
        <f t="shared" si="27"/>
        <v>886270.32000000007</v>
      </c>
    </row>
    <row r="226" spans="1:27" x14ac:dyDescent="0.3">
      <c r="A226" s="32" t="s">
        <v>87</v>
      </c>
      <c r="C226" s="40">
        <v>26097.157800000004</v>
      </c>
      <c r="D226" s="28"/>
      <c r="E226" s="40">
        <v>36576.338399999993</v>
      </c>
      <c r="F226" s="40"/>
      <c r="G226" s="40">
        <v>39287.131799999996</v>
      </c>
      <c r="H226" s="40"/>
      <c r="I226" s="40">
        <v>31923.523799999995</v>
      </c>
      <c r="J226" s="40"/>
      <c r="K226" s="40">
        <v>36598.396799999995</v>
      </c>
      <c r="L226" s="40"/>
      <c r="M226" s="40">
        <v>23824.197600000003</v>
      </c>
      <c r="N226" s="40"/>
      <c r="O226" s="40">
        <v>31673.640599999995</v>
      </c>
      <c r="P226" s="40"/>
      <c r="Q226" s="40">
        <v>30650.180400000001</v>
      </c>
      <c r="R226" s="40"/>
      <c r="S226" s="40">
        <v>31571.349599999998</v>
      </c>
      <c r="T226" s="40"/>
      <c r="U226" s="31">
        <v>28365.329999999998</v>
      </c>
      <c r="V226" s="40"/>
      <c r="W226" s="31">
        <v>26981.950799999999</v>
      </c>
      <c r="X226" s="40"/>
      <c r="Y226" s="81">
        <v>28684.336799999997</v>
      </c>
      <c r="AA226" s="81">
        <f t="shared" si="27"/>
        <v>372233.5344</v>
      </c>
    </row>
    <row r="227" spans="1:27" ht="15" x14ac:dyDescent="0.3">
      <c r="A227" s="32" t="s">
        <v>89</v>
      </c>
      <c r="C227" s="40">
        <v>6213.6090000000004</v>
      </c>
      <c r="D227" s="28"/>
      <c r="E227" s="40">
        <v>8708.652</v>
      </c>
      <c r="F227" s="40"/>
      <c r="G227" s="40">
        <v>9354.0789999999997</v>
      </c>
      <c r="H227" s="40"/>
      <c r="I227" s="40">
        <v>7600.8389999999999</v>
      </c>
      <c r="J227" s="40"/>
      <c r="K227" s="40">
        <v>8713.9040000000005</v>
      </c>
      <c r="L227" s="40"/>
      <c r="M227" s="40">
        <v>5672.4279999999999</v>
      </c>
      <c r="N227" s="40"/>
      <c r="O227" s="40">
        <v>7541.3430000000008</v>
      </c>
      <c r="P227" s="40"/>
      <c r="Q227" s="40">
        <v>7297.6620000000003</v>
      </c>
      <c r="R227" s="40"/>
      <c r="S227" s="40">
        <v>7516.9880000000003</v>
      </c>
      <c r="T227" s="40"/>
      <c r="U227" s="31">
        <v>6753.6500000000005</v>
      </c>
      <c r="V227" s="40"/>
      <c r="W227" s="31">
        <v>6424.2739999999994</v>
      </c>
      <c r="X227" s="40"/>
      <c r="Y227" s="81">
        <v>6829.6039999999994</v>
      </c>
      <c r="AA227" s="81">
        <f t="shared" si="27"/>
        <v>88627.032000000007</v>
      </c>
    </row>
    <row r="228" spans="1:27" x14ac:dyDescent="0.3">
      <c r="C228" s="40"/>
      <c r="D228" s="28"/>
      <c r="E228" s="40"/>
      <c r="F228" s="40"/>
      <c r="G228" s="40"/>
      <c r="H228" s="40"/>
      <c r="I228" s="40"/>
      <c r="J228" s="40"/>
      <c r="K228" s="40"/>
      <c r="L228" s="40"/>
      <c r="N228" s="40"/>
      <c r="O228" s="40"/>
      <c r="P228" s="40"/>
      <c r="Q228" s="40"/>
      <c r="R228" s="40"/>
      <c r="S228" s="40"/>
      <c r="T228" s="40"/>
      <c r="U228" s="31"/>
      <c r="V228" s="40"/>
      <c r="W228" s="31"/>
      <c r="X228" s="40"/>
    </row>
    <row r="229" spans="1:27" ht="15.5" x14ac:dyDescent="0.35">
      <c r="A229" s="50" t="s">
        <v>116</v>
      </c>
      <c r="C229" s="64"/>
      <c r="D229" s="28"/>
      <c r="E229" s="64"/>
      <c r="F229" s="40"/>
      <c r="G229" s="74"/>
      <c r="H229" s="40"/>
      <c r="I229" s="64"/>
      <c r="J229" s="40"/>
      <c r="K229" s="64"/>
      <c r="L229" s="40"/>
      <c r="M229" s="64"/>
      <c r="N229" s="40"/>
      <c r="O229" s="64"/>
      <c r="P229" s="40"/>
      <c r="Q229" s="74"/>
      <c r="R229" s="40"/>
      <c r="S229" s="75"/>
      <c r="T229" s="40"/>
      <c r="U229" s="76"/>
      <c r="V229" s="40"/>
      <c r="W229" s="76"/>
      <c r="X229" s="40"/>
      <c r="Y229" s="83"/>
    </row>
    <row r="230" spans="1:27" x14ac:dyDescent="0.3">
      <c r="A230" s="32" t="s">
        <v>1</v>
      </c>
      <c r="C230" s="40">
        <v>357273.84</v>
      </c>
      <c r="D230" s="28"/>
      <c r="E230" s="40">
        <v>406354.6</v>
      </c>
      <c r="F230" s="40"/>
      <c r="G230" s="40">
        <v>454742.68999999994</v>
      </c>
      <c r="H230" s="40"/>
      <c r="I230" s="40">
        <v>264748.45</v>
      </c>
      <c r="J230" s="40"/>
      <c r="K230" s="40">
        <v>238849.44999999998</v>
      </c>
      <c r="L230" s="40"/>
      <c r="M230" s="40">
        <v>230282.27000000005</v>
      </c>
      <c r="N230" s="40"/>
      <c r="O230" s="40">
        <v>261158.97999999998</v>
      </c>
      <c r="P230" s="40"/>
      <c r="Q230" s="40">
        <v>272237.85000000003</v>
      </c>
      <c r="R230" s="40"/>
      <c r="S230" s="40">
        <v>237470.66000000003</v>
      </c>
      <c r="T230" s="40"/>
      <c r="U230" s="31">
        <v>231310.42</v>
      </c>
      <c r="V230" s="40"/>
      <c r="W230" s="31">
        <v>246959.89</v>
      </c>
      <c r="X230" s="40"/>
      <c r="Y230" s="81">
        <v>219451.00000000003</v>
      </c>
      <c r="AA230" s="81">
        <f>SUM(C230:Z230)</f>
        <v>3420840.1</v>
      </c>
    </row>
    <row r="231" spans="1:27" x14ac:dyDescent="0.3">
      <c r="A231" s="32" t="s">
        <v>2</v>
      </c>
      <c r="C231" s="40">
        <v>322896.37</v>
      </c>
      <c r="D231" s="28"/>
      <c r="E231" s="40">
        <v>363007.16</v>
      </c>
      <c r="F231" s="40"/>
      <c r="G231" s="40">
        <v>422585.85999999993</v>
      </c>
      <c r="H231" s="40"/>
      <c r="I231" s="40">
        <v>239761.18000000005</v>
      </c>
      <c r="J231" s="40"/>
      <c r="K231" s="40">
        <v>213674.33</v>
      </c>
      <c r="L231" s="40"/>
      <c r="M231" s="40">
        <v>213863.17000000004</v>
      </c>
      <c r="N231" s="40"/>
      <c r="O231" s="40">
        <v>247092.01</v>
      </c>
      <c r="P231" s="40"/>
      <c r="Q231" s="40">
        <v>252423.88000000003</v>
      </c>
      <c r="R231" s="40"/>
      <c r="S231" s="40">
        <v>216129.75000000003</v>
      </c>
      <c r="T231" s="40"/>
      <c r="U231" s="31">
        <v>208496.06000000003</v>
      </c>
      <c r="V231" s="40"/>
      <c r="W231" s="31">
        <v>233683.90999999997</v>
      </c>
      <c r="X231" s="40"/>
      <c r="Y231" s="81">
        <v>199332.61</v>
      </c>
      <c r="AA231" s="81">
        <f t="shared" ref="AA231:AA235" si="28">SUM(C231:Z231)</f>
        <v>3132946.29</v>
      </c>
    </row>
    <row r="232" spans="1:27" ht="15" x14ac:dyDescent="0.3">
      <c r="A232" s="32" t="s">
        <v>88</v>
      </c>
      <c r="C232" s="40">
        <v>0</v>
      </c>
      <c r="D232" s="28"/>
      <c r="E232" s="40">
        <v>0</v>
      </c>
      <c r="F232" s="40"/>
      <c r="G232" s="40">
        <v>0</v>
      </c>
      <c r="H232" s="40"/>
      <c r="I232" s="40">
        <v>0</v>
      </c>
      <c r="J232" s="40"/>
      <c r="K232" s="40">
        <v>0</v>
      </c>
      <c r="L232" s="40"/>
      <c r="M232" s="40">
        <v>0</v>
      </c>
      <c r="N232" s="40"/>
      <c r="O232" s="40">
        <v>0</v>
      </c>
      <c r="P232" s="40"/>
      <c r="Q232" s="40">
        <v>0</v>
      </c>
      <c r="R232" s="40"/>
      <c r="S232" s="40">
        <v>0</v>
      </c>
      <c r="T232" s="40"/>
      <c r="U232" s="31">
        <v>0</v>
      </c>
      <c r="V232" s="40"/>
      <c r="W232" s="31">
        <v>0</v>
      </c>
      <c r="X232" s="40"/>
      <c r="Y232" s="81">
        <v>0</v>
      </c>
      <c r="AA232" s="81">
        <f t="shared" si="28"/>
        <v>0</v>
      </c>
    </row>
    <row r="233" spans="1:27" x14ac:dyDescent="0.3">
      <c r="A233" s="32" t="s">
        <v>31</v>
      </c>
      <c r="C233" s="40">
        <v>34377.469999999994</v>
      </c>
      <c r="D233" s="28"/>
      <c r="E233" s="40">
        <v>43347.439999999995</v>
      </c>
      <c r="F233" s="40"/>
      <c r="G233" s="40">
        <v>32156.83</v>
      </c>
      <c r="H233" s="40"/>
      <c r="I233" s="40">
        <v>24987.27</v>
      </c>
      <c r="J233" s="40"/>
      <c r="K233" s="40">
        <v>25175.119999999999</v>
      </c>
      <c r="L233" s="40"/>
      <c r="M233" s="40">
        <v>16419.099999999999</v>
      </c>
      <c r="N233" s="40"/>
      <c r="O233" s="40">
        <v>14066.970000000001</v>
      </c>
      <c r="P233" s="40"/>
      <c r="Q233" s="40">
        <v>19813.969999999998</v>
      </c>
      <c r="R233" s="40"/>
      <c r="S233" s="40">
        <v>21340.91</v>
      </c>
      <c r="T233" s="40"/>
      <c r="U233" s="31">
        <v>22814.36</v>
      </c>
      <c r="V233" s="40"/>
      <c r="W233" s="31">
        <v>13275.98</v>
      </c>
      <c r="X233" s="40"/>
      <c r="Y233" s="81">
        <v>20118.39</v>
      </c>
      <c r="AA233" s="81">
        <f t="shared" si="28"/>
        <v>287893.81</v>
      </c>
    </row>
    <row r="234" spans="1:27" x14ac:dyDescent="0.3">
      <c r="A234" s="32" t="s">
        <v>87</v>
      </c>
      <c r="C234" s="40">
        <v>14438.537400000001</v>
      </c>
      <c r="D234" s="28"/>
      <c r="E234" s="40">
        <v>18205.924800000001</v>
      </c>
      <c r="F234" s="40"/>
      <c r="G234" s="40">
        <v>13505.8686</v>
      </c>
      <c r="H234" s="40"/>
      <c r="I234" s="40">
        <v>10494.653400000001</v>
      </c>
      <c r="J234" s="40"/>
      <c r="K234" s="40">
        <v>10573.550399999998</v>
      </c>
      <c r="L234" s="40"/>
      <c r="M234" s="40">
        <v>6896.0219999999999</v>
      </c>
      <c r="N234" s="40"/>
      <c r="O234" s="40">
        <v>5908.1273999999994</v>
      </c>
      <c r="P234" s="40"/>
      <c r="Q234" s="40">
        <v>8321.867400000001</v>
      </c>
      <c r="R234" s="40"/>
      <c r="S234" s="40">
        <v>8963.1821999999993</v>
      </c>
      <c r="T234" s="40"/>
      <c r="U234" s="31">
        <v>9582.0311999999994</v>
      </c>
      <c r="V234" s="40"/>
      <c r="W234" s="31">
        <v>5575.9115999999985</v>
      </c>
      <c r="X234" s="40"/>
      <c r="Y234" s="81">
        <v>8449.7237999999979</v>
      </c>
      <c r="AA234" s="81">
        <f t="shared" si="28"/>
        <v>120915.40019999997</v>
      </c>
    </row>
    <row r="235" spans="1:27" ht="15" x14ac:dyDescent="0.3">
      <c r="A235" s="32" t="s">
        <v>89</v>
      </c>
      <c r="C235" s="40">
        <v>3437.7470000000003</v>
      </c>
      <c r="D235" s="28"/>
      <c r="E235" s="40">
        <v>4334.7439999999997</v>
      </c>
      <c r="F235" s="40"/>
      <c r="G235" s="40">
        <v>3215.6830000000004</v>
      </c>
      <c r="H235" s="40"/>
      <c r="I235" s="40">
        <v>2498.7269999999999</v>
      </c>
      <c r="J235" s="40"/>
      <c r="K235" s="40">
        <v>2517.5120000000002</v>
      </c>
      <c r="L235" s="40"/>
      <c r="M235" s="40">
        <v>1641.91</v>
      </c>
      <c r="N235" s="40"/>
      <c r="O235" s="40">
        <v>1406.6969999999999</v>
      </c>
      <c r="P235" s="40"/>
      <c r="Q235" s="40">
        <v>1981.3969999999999</v>
      </c>
      <c r="R235" s="40"/>
      <c r="S235" s="40">
        <v>2134.0909999999999</v>
      </c>
      <c r="T235" s="40"/>
      <c r="U235" s="31">
        <v>2281.4360000000006</v>
      </c>
      <c r="V235" s="40"/>
      <c r="W235" s="31">
        <v>1327.5980000000002</v>
      </c>
      <c r="X235" s="40"/>
      <c r="Y235" s="81">
        <v>2011.8389999999999</v>
      </c>
      <c r="AA235" s="81">
        <f t="shared" si="28"/>
        <v>28789.381000000008</v>
      </c>
    </row>
    <row r="236" spans="1:27" x14ac:dyDescent="0.3">
      <c r="C236" s="40"/>
      <c r="D236" s="28"/>
      <c r="E236" s="40"/>
      <c r="F236" s="40"/>
      <c r="G236" s="40"/>
      <c r="H236" s="40"/>
      <c r="I236" s="40"/>
      <c r="J236" s="40"/>
      <c r="K236" s="40"/>
      <c r="L236" s="40"/>
      <c r="N236" s="40"/>
      <c r="O236" s="40"/>
      <c r="P236" s="40"/>
      <c r="Q236" s="40"/>
      <c r="R236" s="40"/>
      <c r="S236" s="40"/>
      <c r="T236" s="40"/>
      <c r="U236" s="31"/>
      <c r="V236" s="40"/>
      <c r="W236" s="31"/>
      <c r="X236" s="40"/>
    </row>
    <row r="237" spans="1:27" ht="15.5" x14ac:dyDescent="0.35">
      <c r="A237" s="50" t="s">
        <v>117</v>
      </c>
      <c r="C237" s="64"/>
      <c r="D237" s="28"/>
      <c r="E237" s="64"/>
      <c r="F237" s="40"/>
      <c r="G237" s="74"/>
      <c r="H237" s="40"/>
      <c r="I237" s="64"/>
      <c r="J237" s="40"/>
      <c r="K237" s="64"/>
      <c r="L237" s="40"/>
      <c r="M237" s="64"/>
      <c r="N237" s="40"/>
      <c r="O237" s="64"/>
      <c r="P237" s="40"/>
      <c r="Q237" s="74"/>
      <c r="R237" s="40"/>
      <c r="S237" s="75"/>
      <c r="T237" s="40"/>
      <c r="U237" s="76"/>
      <c r="V237" s="40"/>
      <c r="W237" s="76"/>
      <c r="X237" s="40"/>
      <c r="Y237" s="83"/>
    </row>
    <row r="238" spans="1:27" x14ac:dyDescent="0.3">
      <c r="A238" s="32" t="s">
        <v>1</v>
      </c>
      <c r="C238" s="40">
        <v>336430.06000000006</v>
      </c>
      <c r="D238" s="28"/>
      <c r="E238" s="40">
        <v>388199.96</v>
      </c>
      <c r="F238" s="40"/>
      <c r="G238" s="40">
        <v>353090.32</v>
      </c>
      <c r="H238" s="40"/>
      <c r="I238" s="40">
        <v>149994.07</v>
      </c>
      <c r="J238" s="40"/>
      <c r="K238" s="40">
        <v>204437.87999999998</v>
      </c>
      <c r="L238" s="40"/>
      <c r="M238" s="40">
        <v>301282.61000000004</v>
      </c>
      <c r="N238" s="40"/>
      <c r="O238" s="40">
        <v>224777.14</v>
      </c>
      <c r="P238" s="40"/>
      <c r="Q238" s="40">
        <v>256467.08999999997</v>
      </c>
      <c r="R238" s="40"/>
      <c r="S238" s="40">
        <v>262505.61</v>
      </c>
      <c r="T238" s="40"/>
      <c r="U238" s="31">
        <v>275910.58999999997</v>
      </c>
      <c r="V238" s="40"/>
      <c r="W238" s="31">
        <v>286340.19999999995</v>
      </c>
      <c r="X238" s="40"/>
      <c r="Y238" s="81">
        <v>302290.22000000009</v>
      </c>
      <c r="AA238" s="81">
        <f>SUM(C238:Z238)</f>
        <v>3341725.7499999995</v>
      </c>
    </row>
    <row r="239" spans="1:27" x14ac:dyDescent="0.3">
      <c r="A239" s="32" t="s">
        <v>2</v>
      </c>
      <c r="C239" s="40">
        <v>300973.48999999993</v>
      </c>
      <c r="D239" s="28"/>
      <c r="E239" s="40">
        <v>356234.33</v>
      </c>
      <c r="F239" s="40"/>
      <c r="G239" s="40">
        <v>324325.56</v>
      </c>
      <c r="H239" s="40"/>
      <c r="I239" s="40">
        <v>144586.54999999999</v>
      </c>
      <c r="J239" s="40"/>
      <c r="K239" s="40">
        <v>187108.27</v>
      </c>
      <c r="L239" s="40"/>
      <c r="M239" s="40">
        <v>284585.67</v>
      </c>
      <c r="N239" s="40"/>
      <c r="O239" s="40">
        <v>206353.01</v>
      </c>
      <c r="P239" s="40"/>
      <c r="Q239" s="40">
        <v>231805.91999999998</v>
      </c>
      <c r="R239" s="40"/>
      <c r="S239" s="40">
        <v>240042.00000000003</v>
      </c>
      <c r="T239" s="40"/>
      <c r="U239" s="31">
        <v>259897.12</v>
      </c>
      <c r="V239" s="40"/>
      <c r="W239" s="31">
        <v>261851.37000000005</v>
      </c>
      <c r="X239" s="40"/>
      <c r="Y239" s="81">
        <v>276541.88</v>
      </c>
      <c r="AA239" s="81">
        <f t="shared" ref="AA239:AA243" si="29">SUM(C239:Z239)</f>
        <v>3074305.17</v>
      </c>
    </row>
    <row r="240" spans="1:27" ht="15" x14ac:dyDescent="0.3">
      <c r="A240" s="32" t="s">
        <v>88</v>
      </c>
      <c r="C240" s="40">
        <v>0</v>
      </c>
      <c r="D240" s="28"/>
      <c r="E240" s="40">
        <v>0</v>
      </c>
      <c r="F240" s="40"/>
      <c r="G240" s="40">
        <v>0</v>
      </c>
      <c r="H240" s="40"/>
      <c r="I240" s="40">
        <v>0</v>
      </c>
      <c r="J240" s="40"/>
      <c r="K240" s="40">
        <v>0</v>
      </c>
      <c r="L240" s="40"/>
      <c r="M240" s="40">
        <v>0</v>
      </c>
      <c r="N240" s="40"/>
      <c r="O240" s="40">
        <v>0</v>
      </c>
      <c r="P240" s="40"/>
      <c r="Q240" s="40">
        <v>0</v>
      </c>
      <c r="R240" s="40"/>
      <c r="S240" s="40">
        <v>0</v>
      </c>
      <c r="T240" s="40"/>
      <c r="U240" s="31">
        <v>0</v>
      </c>
      <c r="V240" s="40"/>
      <c r="W240" s="31">
        <v>0</v>
      </c>
      <c r="X240" s="40"/>
      <c r="Y240" s="81">
        <v>0</v>
      </c>
      <c r="AA240" s="81">
        <f t="shared" si="29"/>
        <v>0</v>
      </c>
    </row>
    <row r="241" spans="1:27" x14ac:dyDescent="0.3">
      <c r="A241" s="32" t="s">
        <v>31</v>
      </c>
      <c r="C241" s="40">
        <v>35456.57</v>
      </c>
      <c r="D241" s="28"/>
      <c r="E241" s="40">
        <v>31965.629999999997</v>
      </c>
      <c r="F241" s="40"/>
      <c r="G241" s="40">
        <v>28764.76</v>
      </c>
      <c r="H241" s="40"/>
      <c r="I241" s="40">
        <v>5407.5199999999995</v>
      </c>
      <c r="J241" s="40"/>
      <c r="K241" s="40">
        <v>17329.609999999997</v>
      </c>
      <c r="L241" s="40"/>
      <c r="M241" s="40">
        <v>16696.940000000002</v>
      </c>
      <c r="N241" s="40"/>
      <c r="O241" s="40">
        <v>18424.129999999997</v>
      </c>
      <c r="P241" s="40"/>
      <c r="Q241" s="40">
        <v>24661.170000000002</v>
      </c>
      <c r="R241" s="40"/>
      <c r="S241" s="40">
        <v>22463.61</v>
      </c>
      <c r="T241" s="40"/>
      <c r="U241" s="31">
        <v>16013.470000000001</v>
      </c>
      <c r="V241" s="40"/>
      <c r="W241" s="31">
        <v>24488.829999999994</v>
      </c>
      <c r="X241" s="40"/>
      <c r="Y241" s="81">
        <v>25748.340000000004</v>
      </c>
      <c r="AA241" s="81">
        <f t="shared" si="29"/>
        <v>267420.58</v>
      </c>
    </row>
    <row r="242" spans="1:27" x14ac:dyDescent="0.3">
      <c r="A242" s="32" t="s">
        <v>87</v>
      </c>
      <c r="C242" s="40">
        <v>14891.759400000001</v>
      </c>
      <c r="D242" s="28"/>
      <c r="E242" s="40">
        <v>13425.564599999998</v>
      </c>
      <c r="F242" s="40"/>
      <c r="G242" s="40">
        <v>12081.199200000001</v>
      </c>
      <c r="H242" s="40"/>
      <c r="I242" s="40">
        <v>2271.1583999999998</v>
      </c>
      <c r="J242" s="40"/>
      <c r="K242" s="40">
        <v>7278.4362000000001</v>
      </c>
      <c r="L242" s="40"/>
      <c r="M242" s="40">
        <v>7012.7148000000007</v>
      </c>
      <c r="N242" s="40"/>
      <c r="O242" s="40">
        <v>7738.1345999999994</v>
      </c>
      <c r="P242" s="40"/>
      <c r="Q242" s="40">
        <v>10357.6914</v>
      </c>
      <c r="R242" s="40"/>
      <c r="S242" s="40">
        <v>9434.7162000000008</v>
      </c>
      <c r="T242" s="40"/>
      <c r="U242" s="31">
        <v>6725.6574000000001</v>
      </c>
      <c r="V242" s="40"/>
      <c r="W242" s="31">
        <v>10285.3086</v>
      </c>
      <c r="X242" s="40"/>
      <c r="Y242" s="81">
        <v>10814.302799999999</v>
      </c>
      <c r="AA242" s="81">
        <f t="shared" si="29"/>
        <v>112316.64360000001</v>
      </c>
    </row>
    <row r="243" spans="1:27" ht="15" x14ac:dyDescent="0.3">
      <c r="A243" s="32" t="s">
        <v>89</v>
      </c>
      <c r="C243" s="40">
        <v>3545.6570000000006</v>
      </c>
      <c r="D243" s="28"/>
      <c r="E243" s="40">
        <v>3196.5630000000001</v>
      </c>
      <c r="F243" s="40"/>
      <c r="G243" s="40">
        <v>2876.4759999999997</v>
      </c>
      <c r="H243" s="40"/>
      <c r="I243" s="40">
        <v>540.75199999999995</v>
      </c>
      <c r="J243" s="40"/>
      <c r="K243" s="40">
        <v>1732.9610000000002</v>
      </c>
      <c r="L243" s="40"/>
      <c r="M243" s="40">
        <v>1669.694</v>
      </c>
      <c r="N243" s="40"/>
      <c r="O243" s="40">
        <v>1842.4130000000005</v>
      </c>
      <c r="P243" s="40"/>
      <c r="Q243" s="40">
        <v>2466.1170000000002</v>
      </c>
      <c r="R243" s="40"/>
      <c r="S243" s="40">
        <v>2246.3609999999999</v>
      </c>
      <c r="T243" s="40"/>
      <c r="U243" s="31">
        <v>1601.3470000000002</v>
      </c>
      <c r="V243" s="40"/>
      <c r="W243" s="31">
        <v>2448.8830000000003</v>
      </c>
      <c r="X243" s="40"/>
      <c r="Y243" s="81">
        <v>2574.8339999999998</v>
      </c>
      <c r="AA243" s="81">
        <f t="shared" si="29"/>
        <v>26742.058000000005</v>
      </c>
    </row>
    <row r="244" spans="1:27" x14ac:dyDescent="0.3">
      <c r="C244" s="40"/>
      <c r="D244" s="28"/>
      <c r="E244" s="40"/>
      <c r="F244" s="40"/>
      <c r="G244" s="40"/>
      <c r="H244" s="40"/>
      <c r="I244" s="40"/>
      <c r="J244" s="40"/>
      <c r="K244" s="40"/>
      <c r="L244" s="40"/>
      <c r="N244" s="40"/>
      <c r="O244" s="40"/>
      <c r="P244" s="40"/>
      <c r="Q244" s="40"/>
      <c r="R244" s="40"/>
      <c r="S244" s="40"/>
      <c r="T244" s="40"/>
      <c r="U244" s="31"/>
      <c r="V244" s="40"/>
      <c r="W244" s="31"/>
      <c r="X244" s="40"/>
    </row>
    <row r="245" spans="1:27" ht="15.5" x14ac:dyDescent="0.35">
      <c r="A245" s="50" t="s">
        <v>118</v>
      </c>
      <c r="C245" s="64"/>
      <c r="D245" s="28"/>
      <c r="E245" s="64"/>
      <c r="F245" s="40"/>
      <c r="G245" s="74"/>
      <c r="H245" s="40"/>
      <c r="I245" s="64"/>
      <c r="J245" s="40"/>
      <c r="K245" s="64"/>
      <c r="L245" s="40"/>
      <c r="M245" s="64"/>
      <c r="N245" s="40"/>
      <c r="O245" s="64"/>
      <c r="P245" s="40"/>
      <c r="Q245" s="74"/>
      <c r="R245" s="40"/>
      <c r="S245" s="75"/>
      <c r="T245" s="40"/>
      <c r="U245" s="76"/>
      <c r="V245" s="40"/>
      <c r="W245" s="76"/>
      <c r="X245" s="40"/>
      <c r="Y245" s="83"/>
    </row>
    <row r="246" spans="1:27" x14ac:dyDescent="0.3">
      <c r="A246" s="32" t="s">
        <v>1</v>
      </c>
      <c r="C246" s="40">
        <v>448122.18999999994</v>
      </c>
      <c r="D246" s="28"/>
      <c r="E246" s="40">
        <v>519108.15</v>
      </c>
      <c r="F246" s="40"/>
      <c r="G246" s="40">
        <v>459780.46</v>
      </c>
      <c r="H246" s="40"/>
      <c r="I246" s="40">
        <v>502687.94</v>
      </c>
      <c r="J246" s="40"/>
      <c r="K246" s="40">
        <v>359548.13000000006</v>
      </c>
      <c r="L246" s="40"/>
      <c r="M246" s="40">
        <v>460482.78999999992</v>
      </c>
      <c r="N246" s="40"/>
      <c r="O246" s="40">
        <v>360472.04</v>
      </c>
      <c r="P246" s="40"/>
      <c r="Q246" s="40">
        <v>447868.91000000003</v>
      </c>
      <c r="R246" s="40"/>
      <c r="S246" s="40">
        <v>550216.14</v>
      </c>
      <c r="T246" s="40"/>
      <c r="U246" s="31">
        <v>471331.45999999996</v>
      </c>
      <c r="V246" s="40"/>
      <c r="W246" s="31">
        <v>488082.74</v>
      </c>
      <c r="X246" s="40"/>
      <c r="Y246" s="81">
        <v>378628.79000000004</v>
      </c>
      <c r="AA246" s="81">
        <f>SUM(C246:Z246)</f>
        <v>5446329.7400000012</v>
      </c>
    </row>
    <row r="247" spans="1:27" x14ac:dyDescent="0.3">
      <c r="A247" s="32" t="s">
        <v>2</v>
      </c>
      <c r="C247" s="40">
        <v>408599.5199999999</v>
      </c>
      <c r="D247" s="28"/>
      <c r="E247" s="40">
        <v>473444.22000000003</v>
      </c>
      <c r="F247" s="40"/>
      <c r="G247" s="40">
        <v>415607.57</v>
      </c>
      <c r="H247" s="40"/>
      <c r="I247" s="40">
        <v>451519.57</v>
      </c>
      <c r="J247" s="40"/>
      <c r="K247" s="40">
        <v>332370.12</v>
      </c>
      <c r="L247" s="40"/>
      <c r="M247" s="40">
        <v>420630.9</v>
      </c>
      <c r="N247" s="40"/>
      <c r="O247" s="40">
        <v>330354.40000000002</v>
      </c>
      <c r="P247" s="40"/>
      <c r="Q247" s="40">
        <v>405962.94999999995</v>
      </c>
      <c r="R247" s="40"/>
      <c r="S247" s="40">
        <v>511230.88999999996</v>
      </c>
      <c r="T247" s="40"/>
      <c r="U247" s="31">
        <v>429868.08</v>
      </c>
      <c r="V247" s="40"/>
      <c r="W247" s="31">
        <v>450112.82</v>
      </c>
      <c r="X247" s="40"/>
      <c r="Y247" s="81">
        <v>338918.94999999995</v>
      </c>
      <c r="AA247" s="81">
        <f t="shared" ref="AA247:AA251" si="30">SUM(C247:Z247)</f>
        <v>4968619.99</v>
      </c>
    </row>
    <row r="248" spans="1:27" ht="15" x14ac:dyDescent="0.3">
      <c r="A248" s="32" t="s">
        <v>88</v>
      </c>
      <c r="C248" s="40">
        <v>0</v>
      </c>
      <c r="D248" s="28"/>
      <c r="E248" s="40">
        <v>0</v>
      </c>
      <c r="F248" s="40"/>
      <c r="G248" s="40">
        <v>0</v>
      </c>
      <c r="H248" s="40"/>
      <c r="I248" s="40">
        <v>0</v>
      </c>
      <c r="J248" s="40"/>
      <c r="K248" s="40">
        <v>0</v>
      </c>
      <c r="L248" s="40"/>
      <c r="M248" s="40">
        <v>0</v>
      </c>
      <c r="N248" s="40"/>
      <c r="O248" s="40">
        <v>0</v>
      </c>
      <c r="P248" s="40"/>
      <c r="Q248" s="40">
        <v>0</v>
      </c>
      <c r="R248" s="40"/>
      <c r="S248" s="40">
        <v>0</v>
      </c>
      <c r="T248" s="40"/>
      <c r="U248" s="31">
        <v>0</v>
      </c>
      <c r="V248" s="40"/>
      <c r="W248" s="31">
        <v>0</v>
      </c>
      <c r="X248" s="40"/>
      <c r="Y248" s="81">
        <v>0</v>
      </c>
      <c r="AA248" s="81">
        <f t="shared" si="30"/>
        <v>0</v>
      </c>
    </row>
    <row r="249" spans="1:27" x14ac:dyDescent="0.3">
      <c r="A249" s="32" t="s">
        <v>31</v>
      </c>
      <c r="C249" s="40">
        <v>39522.67</v>
      </c>
      <c r="D249" s="28"/>
      <c r="E249" s="40">
        <v>45663.93</v>
      </c>
      <c r="F249" s="40"/>
      <c r="G249" s="40">
        <v>44172.89</v>
      </c>
      <c r="H249" s="40"/>
      <c r="I249" s="40">
        <v>51168.37</v>
      </c>
      <c r="J249" s="40"/>
      <c r="K249" s="40">
        <v>27178.01</v>
      </c>
      <c r="L249" s="40"/>
      <c r="M249" s="40">
        <v>39851.89</v>
      </c>
      <c r="N249" s="40"/>
      <c r="O249" s="40">
        <v>30117.64</v>
      </c>
      <c r="P249" s="40"/>
      <c r="Q249" s="40">
        <v>41905.96</v>
      </c>
      <c r="R249" s="40"/>
      <c r="S249" s="40">
        <v>38985.250000000007</v>
      </c>
      <c r="T249" s="40"/>
      <c r="U249" s="31">
        <v>41463.379999999997</v>
      </c>
      <c r="V249" s="40"/>
      <c r="W249" s="31">
        <v>37969.920000000006</v>
      </c>
      <c r="X249" s="40"/>
      <c r="Y249" s="81">
        <v>39709.840000000004</v>
      </c>
      <c r="AA249" s="81">
        <f t="shared" si="30"/>
        <v>477709.75000000006</v>
      </c>
    </row>
    <row r="250" spans="1:27" x14ac:dyDescent="0.3">
      <c r="A250" s="32" t="s">
        <v>87</v>
      </c>
      <c r="C250" s="40">
        <v>16599.521400000001</v>
      </c>
      <c r="D250" s="28"/>
      <c r="E250" s="40">
        <v>19178.850600000002</v>
      </c>
      <c r="F250" s="40"/>
      <c r="G250" s="40">
        <v>18552.613799999999</v>
      </c>
      <c r="H250" s="40"/>
      <c r="I250" s="40">
        <v>21490.715399999997</v>
      </c>
      <c r="J250" s="40"/>
      <c r="K250" s="40">
        <v>11414.7642</v>
      </c>
      <c r="L250" s="40"/>
      <c r="M250" s="40">
        <v>16737.793799999999</v>
      </c>
      <c r="N250" s="40"/>
      <c r="O250" s="40">
        <v>12649.408799999997</v>
      </c>
      <c r="P250" s="40"/>
      <c r="Q250" s="40">
        <v>17600.503199999999</v>
      </c>
      <c r="R250" s="40"/>
      <c r="S250" s="40">
        <v>16373.805000000002</v>
      </c>
      <c r="T250" s="40"/>
      <c r="U250" s="31">
        <v>17414.619599999998</v>
      </c>
      <c r="V250" s="40"/>
      <c r="W250" s="31">
        <v>15947.366399999999</v>
      </c>
      <c r="X250" s="40"/>
      <c r="Y250" s="81">
        <v>16678.132799999999</v>
      </c>
      <c r="AA250" s="81">
        <f t="shared" si="30"/>
        <v>200638.095</v>
      </c>
    </row>
    <row r="251" spans="1:27" ht="15" x14ac:dyDescent="0.3">
      <c r="A251" s="32" t="s">
        <v>89</v>
      </c>
      <c r="C251" s="40">
        <v>3952.2669999999998</v>
      </c>
      <c r="D251" s="28"/>
      <c r="E251" s="40">
        <v>4566.3930000000009</v>
      </c>
      <c r="F251" s="40"/>
      <c r="G251" s="40">
        <v>4417.2889999999998</v>
      </c>
      <c r="H251" s="40"/>
      <c r="I251" s="40">
        <v>5116.8370000000004</v>
      </c>
      <c r="J251" s="40"/>
      <c r="K251" s="40">
        <v>2717.8009999999999</v>
      </c>
      <c r="L251" s="40"/>
      <c r="M251" s="40">
        <v>3985.1890000000003</v>
      </c>
      <c r="N251" s="40"/>
      <c r="O251" s="40">
        <v>3011.7640000000001</v>
      </c>
      <c r="P251" s="40"/>
      <c r="Q251" s="40">
        <v>4190.5960000000014</v>
      </c>
      <c r="R251" s="40"/>
      <c r="S251" s="40">
        <v>3898.5250000000005</v>
      </c>
      <c r="T251" s="40"/>
      <c r="U251" s="31">
        <v>4146.3380000000006</v>
      </c>
      <c r="V251" s="40"/>
      <c r="W251" s="31">
        <v>3796.9919999999997</v>
      </c>
      <c r="X251" s="40"/>
      <c r="Y251" s="81">
        <v>3970.9839999999999</v>
      </c>
      <c r="AA251" s="81">
        <f t="shared" si="30"/>
        <v>47770.974999999999</v>
      </c>
    </row>
    <row r="252" spans="1:27" x14ac:dyDescent="0.3">
      <c r="C252" s="40"/>
      <c r="D252" s="28"/>
      <c r="E252" s="40"/>
      <c r="F252" s="40"/>
      <c r="G252" s="40"/>
      <c r="H252" s="40"/>
      <c r="I252" s="40"/>
      <c r="J252" s="40"/>
      <c r="K252" s="40"/>
      <c r="L252" s="40"/>
      <c r="N252" s="40"/>
      <c r="O252" s="40"/>
      <c r="P252" s="40"/>
      <c r="Q252" s="40"/>
      <c r="R252" s="40"/>
      <c r="S252" s="40"/>
      <c r="T252" s="40"/>
      <c r="U252" s="31"/>
      <c r="V252" s="40"/>
      <c r="W252" s="31"/>
      <c r="X252" s="40"/>
    </row>
    <row r="253" spans="1:27" ht="15.5" x14ac:dyDescent="0.35">
      <c r="A253" s="50" t="s">
        <v>119</v>
      </c>
      <c r="C253" s="64"/>
      <c r="D253" s="28"/>
      <c r="E253" s="64"/>
      <c r="F253" s="40"/>
      <c r="G253" s="74"/>
      <c r="H253" s="40"/>
      <c r="I253" s="64"/>
      <c r="J253" s="40"/>
      <c r="K253" s="64"/>
      <c r="L253" s="40"/>
      <c r="M253" s="64"/>
      <c r="N253" s="40"/>
      <c r="O253" s="64"/>
      <c r="P253" s="40"/>
      <c r="Q253" s="74"/>
      <c r="R253" s="40"/>
      <c r="S253" s="75"/>
      <c r="T253" s="40"/>
      <c r="U253" s="76"/>
      <c r="V253" s="40"/>
      <c r="W253" s="76"/>
      <c r="X253" s="40"/>
      <c r="Y253" s="83"/>
    </row>
    <row r="254" spans="1:27" x14ac:dyDescent="0.3">
      <c r="A254" s="32" t="s">
        <v>1</v>
      </c>
      <c r="C254" s="40">
        <v>543125.21</v>
      </c>
      <c r="D254" s="28"/>
      <c r="E254" s="40">
        <v>594381.6399999999</v>
      </c>
      <c r="F254" s="40"/>
      <c r="G254" s="40">
        <v>489425.13</v>
      </c>
      <c r="H254" s="40"/>
      <c r="I254" s="40">
        <v>479174.32</v>
      </c>
      <c r="J254" s="40"/>
      <c r="K254" s="40">
        <v>605972.46</v>
      </c>
      <c r="L254" s="40"/>
      <c r="M254" s="40">
        <v>626309.33000000007</v>
      </c>
      <c r="N254" s="40"/>
      <c r="O254" s="40">
        <v>576916.6</v>
      </c>
      <c r="P254" s="40"/>
      <c r="Q254" s="40">
        <v>535982.32000000007</v>
      </c>
      <c r="R254" s="40"/>
      <c r="S254" s="40">
        <v>603435.94000000006</v>
      </c>
      <c r="T254" s="40"/>
      <c r="U254" s="31">
        <v>639346.03</v>
      </c>
      <c r="V254" s="40"/>
      <c r="W254" s="31">
        <v>729287</v>
      </c>
      <c r="X254" s="40"/>
      <c r="Y254" s="81">
        <v>683379.95000000007</v>
      </c>
      <c r="AA254" s="81">
        <f>SUM(C254:Z254)</f>
        <v>7106735.9300000006</v>
      </c>
    </row>
    <row r="255" spans="1:27" x14ac:dyDescent="0.3">
      <c r="A255" s="32" t="s">
        <v>2</v>
      </c>
      <c r="C255" s="40">
        <v>505913.48</v>
      </c>
      <c r="D255" s="28"/>
      <c r="E255" s="40">
        <v>532337.24</v>
      </c>
      <c r="F255" s="40"/>
      <c r="G255" s="40">
        <v>442231.93999999994</v>
      </c>
      <c r="H255" s="40"/>
      <c r="I255" s="40">
        <v>428776.97</v>
      </c>
      <c r="J255" s="40"/>
      <c r="K255" s="40">
        <v>558155.67000000004</v>
      </c>
      <c r="L255" s="40"/>
      <c r="M255" s="40">
        <v>571591.59000000008</v>
      </c>
      <c r="N255" s="40"/>
      <c r="O255" s="40">
        <v>533970.86</v>
      </c>
      <c r="P255" s="40"/>
      <c r="Q255" s="40">
        <v>496569.81</v>
      </c>
      <c r="R255" s="40"/>
      <c r="S255" s="40">
        <v>550644.44000000006</v>
      </c>
      <c r="T255" s="40"/>
      <c r="U255" s="31">
        <v>582476.04</v>
      </c>
      <c r="V255" s="40"/>
      <c r="W255" s="31">
        <v>664342.02</v>
      </c>
      <c r="X255" s="40"/>
      <c r="Y255" s="81">
        <v>633337</v>
      </c>
      <c r="AA255" s="81">
        <f t="shared" ref="AA255:AA259" si="31">SUM(C255:Z255)</f>
        <v>6500347.0600000005</v>
      </c>
    </row>
    <row r="256" spans="1:27" ht="15" x14ac:dyDescent="0.3">
      <c r="A256" s="32" t="s">
        <v>88</v>
      </c>
      <c r="C256" s="40">
        <v>0</v>
      </c>
      <c r="D256" s="28"/>
      <c r="E256" s="40">
        <v>0</v>
      </c>
      <c r="F256" s="40"/>
      <c r="G256" s="40">
        <v>0</v>
      </c>
      <c r="H256" s="40"/>
      <c r="I256" s="40">
        <v>0</v>
      </c>
      <c r="J256" s="40"/>
      <c r="K256" s="40">
        <v>0</v>
      </c>
      <c r="L256" s="40"/>
      <c r="M256" s="40">
        <v>0</v>
      </c>
      <c r="N256" s="40"/>
      <c r="O256" s="40">
        <v>0</v>
      </c>
      <c r="P256" s="40"/>
      <c r="Q256" s="40">
        <v>0</v>
      </c>
      <c r="R256" s="40"/>
      <c r="S256" s="40">
        <v>0</v>
      </c>
      <c r="T256" s="40"/>
      <c r="U256" s="31">
        <v>0</v>
      </c>
      <c r="V256" s="40"/>
      <c r="W256" s="31">
        <v>0</v>
      </c>
      <c r="X256" s="40"/>
      <c r="Y256" s="81">
        <v>0</v>
      </c>
      <c r="AA256" s="81">
        <f t="shared" si="31"/>
        <v>0</v>
      </c>
    </row>
    <row r="257" spans="1:27" x14ac:dyDescent="0.3">
      <c r="A257" s="32" t="s">
        <v>31</v>
      </c>
      <c r="C257" s="40">
        <v>37211.729999999996</v>
      </c>
      <c r="D257" s="28"/>
      <c r="E257" s="40">
        <v>62044.4</v>
      </c>
      <c r="F257" s="40"/>
      <c r="G257" s="40">
        <v>47193.19</v>
      </c>
      <c r="H257" s="40"/>
      <c r="I257" s="40">
        <v>50397.35</v>
      </c>
      <c r="J257" s="40"/>
      <c r="K257" s="40">
        <v>47816.789999999994</v>
      </c>
      <c r="L257" s="40"/>
      <c r="M257" s="40">
        <v>54717.74</v>
      </c>
      <c r="N257" s="40"/>
      <c r="O257" s="40">
        <v>42945.740000000005</v>
      </c>
      <c r="P257" s="40"/>
      <c r="Q257" s="40">
        <v>39412.51</v>
      </c>
      <c r="R257" s="40"/>
      <c r="S257" s="40">
        <v>52791.5</v>
      </c>
      <c r="T257" s="40"/>
      <c r="U257" s="31">
        <v>56869.99</v>
      </c>
      <c r="V257" s="40"/>
      <c r="W257" s="31">
        <v>64944.98000000001</v>
      </c>
      <c r="X257" s="40"/>
      <c r="Y257" s="81">
        <v>50042.95</v>
      </c>
      <c r="AA257" s="81">
        <f t="shared" si="31"/>
        <v>606388.87</v>
      </c>
    </row>
    <row r="258" spans="1:27" x14ac:dyDescent="0.3">
      <c r="A258" s="32" t="s">
        <v>87</v>
      </c>
      <c r="C258" s="40">
        <v>15628.926599999997</v>
      </c>
      <c r="D258" s="28"/>
      <c r="E258" s="40">
        <v>26058.647999999994</v>
      </c>
      <c r="F258" s="40"/>
      <c r="G258" s="40">
        <v>19821.139799999997</v>
      </c>
      <c r="H258" s="40"/>
      <c r="I258" s="40">
        <v>21166.887000000002</v>
      </c>
      <c r="J258" s="40"/>
      <c r="K258" s="40">
        <v>20083.051800000001</v>
      </c>
      <c r="L258" s="40"/>
      <c r="M258" s="40">
        <v>22981.450799999999</v>
      </c>
      <c r="N258" s="40"/>
      <c r="O258" s="40">
        <v>18037.210800000001</v>
      </c>
      <c r="P258" s="40"/>
      <c r="Q258" s="40">
        <v>16553.254200000003</v>
      </c>
      <c r="R258" s="40"/>
      <c r="S258" s="40">
        <v>22172.43</v>
      </c>
      <c r="T258" s="40"/>
      <c r="U258" s="31">
        <v>23885.395799999998</v>
      </c>
      <c r="V258" s="40"/>
      <c r="W258" s="31">
        <v>27276.891599999999</v>
      </c>
      <c r="X258" s="40"/>
      <c r="Y258" s="81">
        <v>21018.039000000001</v>
      </c>
      <c r="AA258" s="81">
        <f t="shared" si="31"/>
        <v>254683.32539999997</v>
      </c>
    </row>
    <row r="259" spans="1:27" ht="15" x14ac:dyDescent="0.3">
      <c r="A259" s="32" t="s">
        <v>89</v>
      </c>
      <c r="C259" s="40">
        <v>3721.1729999999993</v>
      </c>
      <c r="D259" s="28"/>
      <c r="E259" s="40">
        <v>6204.4400000000005</v>
      </c>
      <c r="F259" s="40"/>
      <c r="G259" s="40">
        <v>4719.3189999999995</v>
      </c>
      <c r="H259" s="40"/>
      <c r="I259" s="40">
        <v>5039.7350000000006</v>
      </c>
      <c r="J259" s="40"/>
      <c r="K259" s="40">
        <v>4781.6790000000001</v>
      </c>
      <c r="L259" s="40"/>
      <c r="M259" s="40">
        <v>5471.7739999999994</v>
      </c>
      <c r="N259" s="40"/>
      <c r="O259" s="40">
        <v>4294.5740000000005</v>
      </c>
      <c r="P259" s="40"/>
      <c r="Q259" s="40">
        <v>3941.2510000000002</v>
      </c>
      <c r="R259" s="40"/>
      <c r="S259" s="40">
        <v>5279.15</v>
      </c>
      <c r="T259" s="40"/>
      <c r="U259" s="31">
        <v>5686.9989999999998</v>
      </c>
      <c r="V259" s="40"/>
      <c r="W259" s="31">
        <v>6494.4980000000005</v>
      </c>
      <c r="X259" s="40"/>
      <c r="Y259" s="81">
        <v>5004.295000000001</v>
      </c>
      <c r="AA259" s="81">
        <f t="shared" si="31"/>
        <v>60638.88700000001</v>
      </c>
    </row>
    <row r="260" spans="1:27" x14ac:dyDescent="0.3">
      <c r="C260" s="40"/>
      <c r="D260" s="28"/>
      <c r="E260" s="40"/>
      <c r="F260" s="40"/>
      <c r="G260" s="40"/>
      <c r="H260" s="40"/>
      <c r="I260" s="40"/>
      <c r="J260" s="40"/>
      <c r="K260" s="40"/>
      <c r="L260" s="40"/>
      <c r="N260" s="40"/>
      <c r="O260" s="40"/>
      <c r="P260" s="40"/>
      <c r="Q260" s="40"/>
      <c r="R260" s="40"/>
      <c r="S260" s="40"/>
      <c r="T260" s="40"/>
      <c r="U260" s="31"/>
      <c r="V260" s="40"/>
      <c r="W260" s="31"/>
      <c r="X260" s="40"/>
    </row>
    <row r="261" spans="1:27" ht="15.5" x14ac:dyDescent="0.35">
      <c r="A261" s="50" t="s">
        <v>120</v>
      </c>
      <c r="C261" s="64"/>
      <c r="D261" s="28"/>
      <c r="E261" s="64"/>
      <c r="F261" s="40"/>
      <c r="G261" s="74"/>
      <c r="H261" s="40"/>
      <c r="I261" s="64"/>
      <c r="J261" s="40"/>
      <c r="K261" s="64"/>
      <c r="L261" s="40"/>
      <c r="M261" s="64"/>
      <c r="N261" s="40"/>
      <c r="O261" s="64"/>
      <c r="P261" s="40"/>
      <c r="Q261" s="74"/>
      <c r="R261" s="40"/>
      <c r="S261" s="75"/>
      <c r="T261" s="40"/>
      <c r="U261" s="76"/>
      <c r="V261" s="40"/>
      <c r="W261" s="76"/>
      <c r="X261" s="40"/>
      <c r="Y261" s="83"/>
    </row>
    <row r="262" spans="1:27" x14ac:dyDescent="0.3">
      <c r="A262" s="32" t="s">
        <v>1</v>
      </c>
      <c r="C262" s="40">
        <v>161203.13999999998</v>
      </c>
      <c r="D262" s="28"/>
      <c r="E262" s="40">
        <v>171062.99</v>
      </c>
      <c r="F262" s="40"/>
      <c r="G262" s="40">
        <v>174877.93</v>
      </c>
      <c r="H262" s="40"/>
      <c r="I262" s="40">
        <v>188878.89</v>
      </c>
      <c r="J262" s="40"/>
      <c r="K262" s="40">
        <v>150200.24000000002</v>
      </c>
      <c r="L262" s="40"/>
      <c r="M262" s="40">
        <v>119337.81</v>
      </c>
      <c r="N262" s="40"/>
      <c r="O262" s="40">
        <v>173201.43000000002</v>
      </c>
      <c r="P262" s="40"/>
      <c r="Q262" s="40">
        <v>155085.75999999998</v>
      </c>
      <c r="R262" s="40"/>
      <c r="S262" s="40">
        <v>183289.31999999998</v>
      </c>
      <c r="T262" s="40"/>
      <c r="U262" s="31">
        <v>165845.27999999997</v>
      </c>
      <c r="V262" s="40"/>
      <c r="W262" s="31">
        <v>150936.04999999999</v>
      </c>
      <c r="X262" s="40"/>
      <c r="Y262" s="81">
        <v>185969.05999999997</v>
      </c>
      <c r="AA262" s="81">
        <f>SUM(C262:Z262)</f>
        <v>1979887.9000000001</v>
      </c>
    </row>
    <row r="263" spans="1:27" x14ac:dyDescent="0.3">
      <c r="A263" s="32" t="s">
        <v>2</v>
      </c>
      <c r="C263" s="40">
        <v>142388.16</v>
      </c>
      <c r="D263" s="28"/>
      <c r="E263" s="40">
        <v>151062.46000000002</v>
      </c>
      <c r="F263" s="40"/>
      <c r="G263" s="40">
        <v>161877.84999999995</v>
      </c>
      <c r="H263" s="40"/>
      <c r="I263" s="40">
        <v>169375.06999999998</v>
      </c>
      <c r="J263" s="40"/>
      <c r="K263" s="40">
        <v>134152.37</v>
      </c>
      <c r="L263" s="40"/>
      <c r="M263" s="40">
        <v>106068.31</v>
      </c>
      <c r="N263" s="40"/>
      <c r="O263" s="40">
        <v>156448.63</v>
      </c>
      <c r="P263" s="40"/>
      <c r="Q263" s="40">
        <v>138985.91999999998</v>
      </c>
      <c r="R263" s="40"/>
      <c r="S263" s="40">
        <v>166264.68999999997</v>
      </c>
      <c r="T263" s="40"/>
      <c r="U263" s="31">
        <v>146940.23000000001</v>
      </c>
      <c r="V263" s="40"/>
      <c r="W263" s="31">
        <v>137758.15</v>
      </c>
      <c r="X263" s="40"/>
      <c r="Y263" s="81">
        <v>166887.44999999998</v>
      </c>
      <c r="AA263" s="81">
        <f t="shared" ref="AA263:AA267" si="32">SUM(C263:Z263)</f>
        <v>1778209.2899999998</v>
      </c>
    </row>
    <row r="264" spans="1:27" ht="15" x14ac:dyDescent="0.3">
      <c r="A264" s="32" t="s">
        <v>88</v>
      </c>
      <c r="C264" s="40">
        <v>0</v>
      </c>
      <c r="D264" s="28"/>
      <c r="E264" s="40">
        <v>0</v>
      </c>
      <c r="F264" s="40"/>
      <c r="G264" s="40">
        <v>0</v>
      </c>
      <c r="H264" s="40"/>
      <c r="I264" s="40">
        <v>-977940.98</v>
      </c>
      <c r="J264" s="40"/>
      <c r="K264" s="40">
        <v>0</v>
      </c>
      <c r="L264" s="40"/>
      <c r="M264" s="40">
        <v>0</v>
      </c>
      <c r="N264" s="40"/>
      <c r="O264" s="40">
        <v>0</v>
      </c>
      <c r="P264" s="40"/>
      <c r="Q264" s="40">
        <v>0</v>
      </c>
      <c r="R264" s="40"/>
      <c r="S264" s="40">
        <v>0</v>
      </c>
      <c r="T264" s="40"/>
      <c r="U264" s="31">
        <v>0</v>
      </c>
      <c r="V264" s="40"/>
      <c r="W264" s="31">
        <v>0</v>
      </c>
      <c r="X264" s="40"/>
      <c r="Y264" s="81">
        <v>0</v>
      </c>
      <c r="AA264" s="81">
        <f t="shared" si="32"/>
        <v>-977940.98</v>
      </c>
    </row>
    <row r="265" spans="1:27" x14ac:dyDescent="0.3">
      <c r="A265" s="32" t="s">
        <v>31</v>
      </c>
      <c r="C265" s="40">
        <v>18814.979999999996</v>
      </c>
      <c r="D265" s="28"/>
      <c r="E265" s="40">
        <v>20000.53</v>
      </c>
      <c r="F265" s="40"/>
      <c r="G265" s="40">
        <v>13000.08</v>
      </c>
      <c r="H265" s="40"/>
      <c r="I265" s="40">
        <v>19503.82</v>
      </c>
      <c r="J265" s="40"/>
      <c r="K265" s="40">
        <v>16047.869999999999</v>
      </c>
      <c r="L265" s="40"/>
      <c r="M265" s="40">
        <v>13269.5</v>
      </c>
      <c r="N265" s="40"/>
      <c r="O265" s="40">
        <v>16752.8</v>
      </c>
      <c r="P265" s="40"/>
      <c r="Q265" s="40">
        <v>16099.839999999998</v>
      </c>
      <c r="R265" s="40"/>
      <c r="S265" s="40">
        <v>17024.63</v>
      </c>
      <c r="T265" s="40"/>
      <c r="U265" s="31">
        <v>18905.049999999996</v>
      </c>
      <c r="V265" s="40"/>
      <c r="W265" s="31">
        <v>13177.899999999998</v>
      </c>
      <c r="X265" s="40"/>
      <c r="Y265" s="81">
        <v>19081.61</v>
      </c>
      <c r="AA265" s="81">
        <f t="shared" si="32"/>
        <v>201678.61</v>
      </c>
    </row>
    <row r="266" spans="1:27" x14ac:dyDescent="0.3">
      <c r="A266" s="32" t="s">
        <v>87</v>
      </c>
      <c r="C266" s="40">
        <v>7902.2915999999996</v>
      </c>
      <c r="D266" s="28"/>
      <c r="E266" s="40">
        <v>8400.222600000001</v>
      </c>
      <c r="F266" s="40"/>
      <c r="G266" s="40">
        <v>5460.0335999999998</v>
      </c>
      <c r="H266" s="40"/>
      <c r="I266" s="40">
        <v>8191.6043999999993</v>
      </c>
      <c r="J266" s="40"/>
      <c r="K266" s="40">
        <v>6740.1054000000004</v>
      </c>
      <c r="L266" s="40"/>
      <c r="M266" s="40">
        <v>5573.19</v>
      </c>
      <c r="N266" s="40"/>
      <c r="O266" s="40">
        <v>7036.1759999999995</v>
      </c>
      <c r="P266" s="40"/>
      <c r="Q266" s="40">
        <v>6761.9328000000005</v>
      </c>
      <c r="R266" s="40"/>
      <c r="S266" s="40">
        <v>7150.3446000000004</v>
      </c>
      <c r="T266" s="40"/>
      <c r="U266" s="31">
        <v>7940.1209999999992</v>
      </c>
      <c r="V266" s="40"/>
      <c r="W266" s="31">
        <v>5534.7179999999989</v>
      </c>
      <c r="X266" s="40"/>
      <c r="Y266" s="81">
        <v>8014.2761999999993</v>
      </c>
      <c r="AA266" s="81">
        <f t="shared" si="32"/>
        <v>84705.016199999984</v>
      </c>
    </row>
    <row r="267" spans="1:27" ht="15" x14ac:dyDescent="0.3">
      <c r="A267" s="32" t="s">
        <v>89</v>
      </c>
      <c r="C267" s="40">
        <v>1881.4979999999998</v>
      </c>
      <c r="D267" s="28"/>
      <c r="E267" s="40">
        <v>2000.0529999999999</v>
      </c>
      <c r="F267" s="40"/>
      <c r="G267" s="40">
        <v>1300.0079999999998</v>
      </c>
      <c r="H267" s="40"/>
      <c r="I267" s="40">
        <v>1950.3820000000003</v>
      </c>
      <c r="J267" s="40"/>
      <c r="K267" s="40">
        <v>1604.7870000000003</v>
      </c>
      <c r="L267" s="40"/>
      <c r="M267" s="40">
        <v>1326.95</v>
      </c>
      <c r="N267" s="40"/>
      <c r="O267" s="40">
        <v>1675.2800000000002</v>
      </c>
      <c r="P267" s="40"/>
      <c r="Q267" s="40">
        <v>1609.9840000000004</v>
      </c>
      <c r="R267" s="40"/>
      <c r="S267" s="40">
        <v>1702.4630000000004</v>
      </c>
      <c r="T267" s="40"/>
      <c r="U267" s="31">
        <v>1890.5050000000001</v>
      </c>
      <c r="V267" s="40"/>
      <c r="W267" s="31">
        <v>1317.79</v>
      </c>
      <c r="X267" s="40"/>
      <c r="Y267" s="81">
        <v>1908.1609999999998</v>
      </c>
      <c r="AA267" s="81">
        <f t="shared" si="32"/>
        <v>20167.861000000001</v>
      </c>
    </row>
    <row r="268" spans="1:27" x14ac:dyDescent="0.3">
      <c r="C268" s="40"/>
      <c r="D268" s="28"/>
      <c r="E268" s="40"/>
      <c r="F268" s="40"/>
      <c r="G268" s="40"/>
      <c r="H268" s="40"/>
      <c r="I268" s="40"/>
      <c r="J268" s="40"/>
      <c r="K268" s="40"/>
      <c r="L268" s="40"/>
      <c r="N268" s="40"/>
      <c r="O268" s="40"/>
      <c r="P268" s="40"/>
      <c r="Q268" s="40"/>
      <c r="R268" s="40"/>
      <c r="S268" s="40"/>
      <c r="T268" s="40"/>
      <c r="U268" s="31"/>
      <c r="V268" s="40"/>
      <c r="W268" s="31"/>
      <c r="X268" s="40"/>
    </row>
    <row r="269" spans="1:27" ht="15.5" x14ac:dyDescent="0.35">
      <c r="A269" s="50" t="s">
        <v>121</v>
      </c>
      <c r="C269" s="64"/>
      <c r="D269" s="28"/>
      <c r="E269" s="64"/>
      <c r="F269" s="40"/>
      <c r="G269" s="74"/>
      <c r="H269" s="40"/>
      <c r="I269" s="64"/>
      <c r="J269" s="40"/>
      <c r="K269" s="64"/>
      <c r="L269" s="40"/>
      <c r="M269" s="64"/>
      <c r="N269" s="40"/>
      <c r="O269" s="64"/>
      <c r="P269" s="40"/>
      <c r="Q269" s="74"/>
      <c r="R269" s="40"/>
      <c r="S269" s="75"/>
      <c r="T269" s="40"/>
      <c r="U269" s="76"/>
      <c r="V269" s="40"/>
      <c r="W269" s="76"/>
      <c r="X269" s="40"/>
      <c r="Y269" s="83"/>
    </row>
    <row r="270" spans="1:27" x14ac:dyDescent="0.3">
      <c r="A270" s="32" t="s">
        <v>1</v>
      </c>
      <c r="C270" s="40">
        <v>674420.5</v>
      </c>
      <c r="D270" s="28"/>
      <c r="E270" s="40">
        <v>595796.77999999991</v>
      </c>
      <c r="F270" s="40"/>
      <c r="G270" s="40">
        <v>486266.30999999994</v>
      </c>
      <c r="H270" s="40"/>
      <c r="I270" s="40">
        <v>525336.89</v>
      </c>
      <c r="J270" s="40"/>
      <c r="K270" s="40">
        <v>472183.93</v>
      </c>
      <c r="L270" s="40"/>
      <c r="M270" s="40">
        <v>606227.93000000005</v>
      </c>
      <c r="N270" s="40"/>
      <c r="O270" s="40">
        <v>784341.01</v>
      </c>
      <c r="P270" s="40"/>
      <c r="Q270" s="40">
        <v>757386.05</v>
      </c>
      <c r="R270" s="40"/>
      <c r="S270" s="40">
        <v>738847.95000000007</v>
      </c>
      <c r="T270" s="40"/>
      <c r="U270" s="31">
        <v>763873.04999999993</v>
      </c>
      <c r="V270" s="40"/>
      <c r="W270" s="31">
        <v>924175.99000000022</v>
      </c>
      <c r="X270" s="40"/>
      <c r="Y270" s="81">
        <v>1123978.5899999999</v>
      </c>
      <c r="AA270" s="81">
        <f>SUM(C270:Z270)</f>
        <v>8452834.9800000004</v>
      </c>
    </row>
    <row r="271" spans="1:27" x14ac:dyDescent="0.3">
      <c r="A271" s="32" t="s">
        <v>2</v>
      </c>
      <c r="C271" s="40">
        <v>615589.65</v>
      </c>
      <c r="D271" s="28"/>
      <c r="E271" s="40">
        <v>543253.96</v>
      </c>
      <c r="F271" s="40"/>
      <c r="G271" s="40">
        <v>435764.57999999996</v>
      </c>
      <c r="H271" s="40"/>
      <c r="I271" s="40">
        <v>481183.78</v>
      </c>
      <c r="J271" s="40"/>
      <c r="K271" s="40">
        <v>430543.10999999993</v>
      </c>
      <c r="L271" s="40"/>
      <c r="M271" s="40">
        <v>559592.89</v>
      </c>
      <c r="N271" s="40"/>
      <c r="O271" s="40">
        <v>736232.58000000007</v>
      </c>
      <c r="P271" s="40"/>
      <c r="Q271" s="40">
        <v>706742.90999999992</v>
      </c>
      <c r="R271" s="40"/>
      <c r="S271" s="40">
        <v>673768.52</v>
      </c>
      <c r="T271" s="40"/>
      <c r="U271" s="31">
        <v>696467.28999999992</v>
      </c>
      <c r="V271" s="40"/>
      <c r="W271" s="31">
        <v>872914.52</v>
      </c>
      <c r="X271" s="40"/>
      <c r="Y271" s="81">
        <v>1054848.43</v>
      </c>
      <c r="AA271" s="81">
        <f t="shared" ref="AA271:AA275" si="33">SUM(C271:Z271)</f>
        <v>7806902.2200000007</v>
      </c>
    </row>
    <row r="272" spans="1:27" ht="15" x14ac:dyDescent="0.3">
      <c r="A272" s="32" t="s">
        <v>88</v>
      </c>
      <c r="C272" s="40">
        <v>0</v>
      </c>
      <c r="D272" s="28"/>
      <c r="E272" s="40">
        <v>0</v>
      </c>
      <c r="F272" s="40"/>
      <c r="G272" s="40">
        <v>0</v>
      </c>
      <c r="H272" s="40"/>
      <c r="I272" s="40">
        <v>0</v>
      </c>
      <c r="J272" s="40"/>
      <c r="K272" s="40">
        <v>0</v>
      </c>
      <c r="L272" s="40"/>
      <c r="M272" s="40">
        <v>0</v>
      </c>
      <c r="N272" s="40"/>
      <c r="O272" s="40">
        <v>0</v>
      </c>
      <c r="P272" s="40"/>
      <c r="Q272" s="40">
        <v>0</v>
      </c>
      <c r="R272" s="40"/>
      <c r="S272" s="40">
        <v>0</v>
      </c>
      <c r="T272" s="40"/>
      <c r="U272" s="31">
        <v>0</v>
      </c>
      <c r="V272" s="40"/>
      <c r="W272" s="31">
        <v>0</v>
      </c>
      <c r="X272" s="40"/>
      <c r="Y272" s="81">
        <v>0</v>
      </c>
      <c r="AA272" s="81">
        <f t="shared" si="33"/>
        <v>0</v>
      </c>
    </row>
    <row r="273" spans="1:27" x14ac:dyDescent="0.3">
      <c r="A273" s="32" t="s">
        <v>31</v>
      </c>
      <c r="C273" s="40">
        <v>58830.850000000006</v>
      </c>
      <c r="D273" s="28"/>
      <c r="E273" s="40">
        <v>52542.819999999992</v>
      </c>
      <c r="F273" s="40"/>
      <c r="G273" s="40">
        <v>50501.729999999996</v>
      </c>
      <c r="H273" s="40"/>
      <c r="I273" s="40">
        <v>44153.11</v>
      </c>
      <c r="J273" s="40"/>
      <c r="K273" s="40">
        <v>41640.82</v>
      </c>
      <c r="L273" s="40"/>
      <c r="M273" s="40">
        <v>46635.040000000001</v>
      </c>
      <c r="N273" s="40"/>
      <c r="O273" s="40">
        <v>48108.43</v>
      </c>
      <c r="P273" s="40"/>
      <c r="Q273" s="40">
        <v>50643.14</v>
      </c>
      <c r="R273" s="40"/>
      <c r="S273" s="40">
        <v>65079.429999999993</v>
      </c>
      <c r="T273" s="40"/>
      <c r="U273" s="31">
        <v>67405.759999999995</v>
      </c>
      <c r="V273" s="40"/>
      <c r="W273" s="31">
        <v>51261.47</v>
      </c>
      <c r="X273" s="40"/>
      <c r="Y273" s="81">
        <v>69130.16</v>
      </c>
      <c r="AA273" s="81">
        <f t="shared" si="33"/>
        <v>645932.76</v>
      </c>
    </row>
    <row r="274" spans="1:27" x14ac:dyDescent="0.3">
      <c r="A274" s="32" t="s">
        <v>87</v>
      </c>
      <c r="C274" s="40">
        <v>24708.957000000002</v>
      </c>
      <c r="D274" s="28"/>
      <c r="E274" s="40">
        <v>22067.984399999998</v>
      </c>
      <c r="F274" s="40"/>
      <c r="G274" s="40">
        <v>21210.726599999998</v>
      </c>
      <c r="H274" s="40"/>
      <c r="I274" s="40">
        <v>18544.306199999999</v>
      </c>
      <c r="J274" s="40"/>
      <c r="K274" s="40">
        <v>17489.144399999997</v>
      </c>
      <c r="L274" s="40"/>
      <c r="M274" s="40">
        <v>19586.716800000002</v>
      </c>
      <c r="N274" s="40"/>
      <c r="O274" s="40">
        <v>20205.5406</v>
      </c>
      <c r="P274" s="40"/>
      <c r="Q274" s="40">
        <v>21270.118799999997</v>
      </c>
      <c r="R274" s="40"/>
      <c r="S274" s="40">
        <v>27333.3606</v>
      </c>
      <c r="T274" s="40"/>
      <c r="U274" s="31">
        <v>28310.419199999997</v>
      </c>
      <c r="V274" s="40"/>
      <c r="W274" s="31">
        <v>21529.8174</v>
      </c>
      <c r="X274" s="40"/>
      <c r="Y274" s="81">
        <v>29034.6672</v>
      </c>
      <c r="AA274" s="81">
        <f t="shared" si="33"/>
        <v>271291.75920000003</v>
      </c>
    </row>
    <row r="275" spans="1:27" ht="15" x14ac:dyDescent="0.3">
      <c r="A275" s="32" t="s">
        <v>89</v>
      </c>
      <c r="C275" s="40">
        <v>5883.0849999999991</v>
      </c>
      <c r="D275" s="28"/>
      <c r="E275" s="40">
        <v>5254.2820000000002</v>
      </c>
      <c r="F275" s="40"/>
      <c r="G275" s="40">
        <v>5050.1729999999998</v>
      </c>
      <c r="H275" s="40"/>
      <c r="I275" s="40">
        <v>4415.3110000000006</v>
      </c>
      <c r="J275" s="40"/>
      <c r="K275" s="40">
        <v>4164.0820000000003</v>
      </c>
      <c r="L275" s="40"/>
      <c r="M275" s="40">
        <v>4663.5039999999999</v>
      </c>
      <c r="N275" s="40"/>
      <c r="O275" s="40">
        <v>4810.8429999999998</v>
      </c>
      <c r="P275" s="40"/>
      <c r="Q275" s="40">
        <v>5064.3140000000003</v>
      </c>
      <c r="R275" s="40"/>
      <c r="S275" s="40">
        <v>6507.9430000000002</v>
      </c>
      <c r="T275" s="40"/>
      <c r="U275" s="31">
        <v>6740.576</v>
      </c>
      <c r="V275" s="40"/>
      <c r="W275" s="31">
        <v>5126.1470000000008</v>
      </c>
      <c r="X275" s="40"/>
      <c r="Y275" s="81">
        <v>6913.0160000000005</v>
      </c>
      <c r="AA275" s="81">
        <f t="shared" si="33"/>
        <v>64593.275999999998</v>
      </c>
    </row>
    <row r="276" spans="1:27" x14ac:dyDescent="0.3">
      <c r="C276" s="40"/>
      <c r="D276" s="28"/>
      <c r="E276" s="40"/>
      <c r="F276" s="40"/>
      <c r="G276" s="40"/>
      <c r="H276" s="40"/>
      <c r="I276" s="40"/>
      <c r="J276" s="40"/>
      <c r="K276" s="40"/>
      <c r="L276" s="40"/>
      <c r="N276" s="40"/>
      <c r="O276" s="40"/>
      <c r="P276" s="40"/>
      <c r="Q276" s="40"/>
      <c r="R276" s="40"/>
      <c r="S276" s="40"/>
      <c r="T276" s="40"/>
      <c r="U276" s="31"/>
      <c r="V276" s="40"/>
      <c r="W276" s="31"/>
      <c r="X276" s="40"/>
    </row>
    <row r="277" spans="1:27" ht="15.5" x14ac:dyDescent="0.35">
      <c r="A277" s="50" t="s">
        <v>128</v>
      </c>
      <c r="C277" s="64"/>
      <c r="D277" s="28"/>
      <c r="E277" s="64"/>
      <c r="F277" s="40"/>
      <c r="G277" s="74"/>
      <c r="H277" s="40"/>
      <c r="I277" s="64"/>
      <c r="J277" s="40"/>
      <c r="K277" s="64"/>
      <c r="L277" s="40"/>
      <c r="M277" s="64"/>
      <c r="N277" s="40"/>
      <c r="O277" s="64"/>
      <c r="P277" s="40"/>
      <c r="Q277" s="74"/>
      <c r="R277" s="40"/>
      <c r="S277" s="75"/>
      <c r="T277" s="40"/>
      <c r="U277" s="76"/>
      <c r="V277" s="40"/>
      <c r="W277" s="76"/>
      <c r="X277" s="40"/>
      <c r="Y277" s="83"/>
    </row>
    <row r="278" spans="1:27" x14ac:dyDescent="0.3">
      <c r="A278" s="32" t="s">
        <v>1</v>
      </c>
      <c r="C278" s="40">
        <v>648467.53</v>
      </c>
      <c r="D278" s="28"/>
      <c r="E278" s="40">
        <v>593549.1100000001</v>
      </c>
      <c r="F278" s="40"/>
      <c r="G278" s="40">
        <v>662683.45999999985</v>
      </c>
      <c r="H278" s="40"/>
      <c r="I278" s="40">
        <v>576172.73</v>
      </c>
      <c r="J278" s="40"/>
      <c r="K278" s="40">
        <v>525459.15999999992</v>
      </c>
      <c r="L278" s="40"/>
      <c r="M278" s="40">
        <v>578637.57000000007</v>
      </c>
      <c r="N278" s="40"/>
      <c r="O278" s="40">
        <v>536850.68000000005</v>
      </c>
      <c r="P278" s="40"/>
      <c r="Q278" s="40">
        <v>715973.11</v>
      </c>
      <c r="R278" s="40"/>
      <c r="S278" s="40">
        <v>681065.22000000009</v>
      </c>
      <c r="T278" s="40"/>
      <c r="U278" s="31">
        <v>734751.04</v>
      </c>
      <c r="V278" s="40"/>
      <c r="W278" s="31">
        <v>607352.78999999992</v>
      </c>
      <c r="X278" s="40"/>
      <c r="Y278" s="81">
        <v>635017.69999999995</v>
      </c>
      <c r="AA278" s="81">
        <f>SUM(C278:Z278)</f>
        <v>7495980.1000000006</v>
      </c>
    </row>
    <row r="279" spans="1:27" x14ac:dyDescent="0.3">
      <c r="A279" s="32" t="s">
        <v>2</v>
      </c>
      <c r="C279" s="40">
        <v>584300.24</v>
      </c>
      <c r="D279" s="28"/>
      <c r="E279" s="40">
        <v>540821.13</v>
      </c>
      <c r="F279" s="40"/>
      <c r="G279" s="40">
        <v>607617.66999999993</v>
      </c>
      <c r="H279" s="40"/>
      <c r="I279" s="40">
        <v>522929.75999999995</v>
      </c>
      <c r="J279" s="40"/>
      <c r="K279" s="40">
        <v>487377.59</v>
      </c>
      <c r="L279" s="40"/>
      <c r="M279" s="40">
        <v>527226.1</v>
      </c>
      <c r="N279" s="40"/>
      <c r="O279" s="40">
        <v>487471.12999999995</v>
      </c>
      <c r="P279" s="40"/>
      <c r="Q279" s="40">
        <v>656625.48</v>
      </c>
      <c r="R279" s="40"/>
      <c r="S279" s="40">
        <v>618447.36999999988</v>
      </c>
      <c r="T279" s="40"/>
      <c r="U279" s="31">
        <v>676580.03</v>
      </c>
      <c r="V279" s="40"/>
      <c r="W279" s="31">
        <v>551159.46</v>
      </c>
      <c r="X279" s="40"/>
      <c r="Y279" s="81">
        <v>593226.53</v>
      </c>
      <c r="AA279" s="81">
        <f t="shared" ref="AA279:AA283" si="34">SUM(C279:Z279)</f>
        <v>6853782.4900000002</v>
      </c>
    </row>
    <row r="280" spans="1:27" ht="15" x14ac:dyDescent="0.3">
      <c r="A280" s="32" t="s">
        <v>88</v>
      </c>
      <c r="C280" s="40">
        <v>0</v>
      </c>
      <c r="D280" s="28"/>
      <c r="E280" s="40">
        <v>0</v>
      </c>
      <c r="F280" s="40"/>
      <c r="G280" s="40">
        <v>0</v>
      </c>
      <c r="H280" s="40"/>
      <c r="I280" s="40">
        <v>0</v>
      </c>
      <c r="J280" s="40"/>
      <c r="K280" s="40">
        <v>0</v>
      </c>
      <c r="L280" s="40"/>
      <c r="M280" s="40">
        <v>0</v>
      </c>
      <c r="N280" s="40"/>
      <c r="O280" s="40">
        <v>0</v>
      </c>
      <c r="P280" s="40"/>
      <c r="Q280" s="40">
        <v>0</v>
      </c>
      <c r="R280" s="40"/>
      <c r="S280" s="40">
        <v>0</v>
      </c>
      <c r="T280" s="40"/>
      <c r="U280" s="31">
        <v>0</v>
      </c>
      <c r="V280" s="40"/>
      <c r="W280" s="31">
        <v>0</v>
      </c>
      <c r="X280" s="40"/>
      <c r="Y280" s="81">
        <v>0</v>
      </c>
      <c r="AA280" s="81">
        <f t="shared" si="34"/>
        <v>0</v>
      </c>
    </row>
    <row r="281" spans="1:27" x14ac:dyDescent="0.3">
      <c r="A281" s="32" t="s">
        <v>31</v>
      </c>
      <c r="C281" s="40">
        <v>64167.29</v>
      </c>
      <c r="D281" s="28"/>
      <c r="E281" s="40">
        <v>52727.98</v>
      </c>
      <c r="F281" s="40"/>
      <c r="G281" s="40">
        <v>55065.789999999994</v>
      </c>
      <c r="H281" s="40"/>
      <c r="I281" s="40">
        <v>53242.97</v>
      </c>
      <c r="J281" s="40"/>
      <c r="K281" s="40">
        <v>38081.57</v>
      </c>
      <c r="L281" s="40"/>
      <c r="M281" s="40">
        <v>51411.47</v>
      </c>
      <c r="N281" s="40"/>
      <c r="O281" s="40">
        <v>49379.55</v>
      </c>
      <c r="P281" s="40"/>
      <c r="Q281" s="40">
        <v>59347.630000000005</v>
      </c>
      <c r="R281" s="40"/>
      <c r="S281" s="40">
        <v>62617.85</v>
      </c>
      <c r="T281" s="40"/>
      <c r="U281" s="31">
        <v>58171.010000000009</v>
      </c>
      <c r="V281" s="40"/>
      <c r="W281" s="31">
        <v>56193.33</v>
      </c>
      <c r="X281" s="40"/>
      <c r="Y281" s="81">
        <v>41791.17</v>
      </c>
      <c r="AA281" s="81">
        <f t="shared" si="34"/>
        <v>642197.60999999987</v>
      </c>
    </row>
    <row r="282" spans="1:27" x14ac:dyDescent="0.3">
      <c r="A282" s="32" t="s">
        <v>87</v>
      </c>
      <c r="C282" s="40">
        <v>26950.2618</v>
      </c>
      <c r="D282" s="28"/>
      <c r="E282" s="40">
        <v>22145.7516</v>
      </c>
      <c r="F282" s="40"/>
      <c r="G282" s="40">
        <v>23127.631799999999</v>
      </c>
      <c r="H282" s="40"/>
      <c r="I282" s="40">
        <v>22362.047399999996</v>
      </c>
      <c r="J282" s="40"/>
      <c r="K282" s="40">
        <v>15994.259399999999</v>
      </c>
      <c r="L282" s="40"/>
      <c r="M282" s="40">
        <v>21592.8174</v>
      </c>
      <c r="N282" s="40"/>
      <c r="O282" s="40">
        <v>20739.411</v>
      </c>
      <c r="P282" s="40"/>
      <c r="Q282" s="40">
        <v>24926.0046</v>
      </c>
      <c r="R282" s="40"/>
      <c r="S282" s="40">
        <v>26299.496999999996</v>
      </c>
      <c r="T282" s="40"/>
      <c r="U282" s="31">
        <v>24431.824199999999</v>
      </c>
      <c r="V282" s="40"/>
      <c r="W282" s="31">
        <v>23601.1986</v>
      </c>
      <c r="X282" s="40"/>
      <c r="Y282" s="81">
        <v>17552.291399999998</v>
      </c>
      <c r="AA282" s="81">
        <f t="shared" si="34"/>
        <v>269722.99619999999</v>
      </c>
    </row>
    <row r="283" spans="1:27" ht="15" x14ac:dyDescent="0.3">
      <c r="A283" s="32" t="s">
        <v>89</v>
      </c>
      <c r="C283" s="40">
        <v>6416.7290000000003</v>
      </c>
      <c r="D283" s="28"/>
      <c r="E283" s="40">
        <v>5272.7980000000007</v>
      </c>
      <c r="F283" s="40"/>
      <c r="G283" s="40">
        <v>5506.5789999999997</v>
      </c>
      <c r="H283" s="40"/>
      <c r="I283" s="40">
        <v>5324.2970000000005</v>
      </c>
      <c r="J283" s="40"/>
      <c r="K283" s="40">
        <v>3808.1569999999992</v>
      </c>
      <c r="L283" s="40"/>
      <c r="M283" s="40">
        <v>5141.1469999999999</v>
      </c>
      <c r="N283" s="40"/>
      <c r="O283" s="40">
        <v>4937.9549999999999</v>
      </c>
      <c r="P283" s="40"/>
      <c r="Q283" s="40">
        <v>5934.7630000000008</v>
      </c>
      <c r="R283" s="40"/>
      <c r="S283" s="40">
        <v>6261.7850000000008</v>
      </c>
      <c r="T283" s="40"/>
      <c r="U283" s="31">
        <v>5817.1009999999997</v>
      </c>
      <c r="V283" s="40"/>
      <c r="W283" s="31">
        <v>5619.3329999999996</v>
      </c>
      <c r="X283" s="40"/>
      <c r="Y283" s="81">
        <v>4179.1170000000002</v>
      </c>
      <c r="AA283" s="81">
        <f t="shared" si="34"/>
        <v>64219.760999999999</v>
      </c>
    </row>
    <row r="284" spans="1:27" x14ac:dyDescent="0.3">
      <c r="C284" s="40"/>
      <c r="D284" s="28"/>
      <c r="E284" s="40"/>
      <c r="F284" s="40"/>
      <c r="G284" s="40"/>
      <c r="H284" s="40"/>
      <c r="I284" s="40"/>
      <c r="J284" s="40"/>
      <c r="K284" s="40"/>
      <c r="L284" s="40"/>
      <c r="N284" s="40"/>
      <c r="O284" s="40"/>
      <c r="P284" s="40"/>
      <c r="Q284" s="40"/>
      <c r="R284" s="40"/>
      <c r="S284" s="40"/>
      <c r="T284" s="40"/>
      <c r="U284" s="31"/>
      <c r="V284" s="40"/>
      <c r="W284" s="31"/>
      <c r="X284" s="40"/>
    </row>
    <row r="285" spans="1:27" ht="15.5" x14ac:dyDescent="0.35">
      <c r="A285" s="34" t="s">
        <v>123</v>
      </c>
      <c r="C285" s="64"/>
      <c r="D285" s="28"/>
      <c r="E285" s="64"/>
      <c r="F285" s="40"/>
      <c r="G285" s="74"/>
      <c r="H285" s="40"/>
      <c r="I285" s="64"/>
      <c r="J285" s="40"/>
      <c r="K285" s="64"/>
      <c r="L285" s="40"/>
      <c r="M285" s="64"/>
      <c r="N285" s="40"/>
      <c r="O285" s="64"/>
      <c r="P285" s="40"/>
      <c r="Q285" s="74"/>
      <c r="R285" s="40"/>
      <c r="S285" s="75"/>
      <c r="T285" s="40"/>
      <c r="U285" s="76"/>
      <c r="V285" s="40"/>
      <c r="W285" s="76"/>
      <c r="X285" s="40"/>
      <c r="Y285" s="83"/>
    </row>
    <row r="286" spans="1:27" x14ac:dyDescent="0.3">
      <c r="A286" s="32" t="s">
        <v>1</v>
      </c>
      <c r="C286" s="40">
        <v>269815.7</v>
      </c>
      <c r="D286" s="28"/>
      <c r="E286" s="40">
        <v>283027.28000000003</v>
      </c>
      <c r="F286" s="40"/>
      <c r="G286" s="40">
        <v>264553.90999999997</v>
      </c>
      <c r="H286" s="40"/>
      <c r="I286" s="40">
        <v>273247.39</v>
      </c>
      <c r="J286" s="40"/>
      <c r="K286" s="40">
        <v>263309.88</v>
      </c>
      <c r="L286" s="40"/>
      <c r="M286" s="40">
        <v>237461.00000000006</v>
      </c>
      <c r="N286" s="40"/>
      <c r="O286" s="40">
        <v>208011.16000000003</v>
      </c>
      <c r="P286" s="40"/>
      <c r="Q286" s="40">
        <v>243059.48</v>
      </c>
      <c r="R286" s="40"/>
      <c r="S286" s="40">
        <v>269014.11</v>
      </c>
      <c r="T286" s="40"/>
      <c r="U286" s="31">
        <v>179294.26</v>
      </c>
      <c r="V286" s="40"/>
      <c r="W286" s="31">
        <v>249365.04</v>
      </c>
      <c r="X286" s="40"/>
      <c r="Y286" s="81">
        <v>220921.74000000002</v>
      </c>
      <c r="AA286" s="81">
        <f>SUM(C286:Z286)</f>
        <v>2961080.95</v>
      </c>
    </row>
    <row r="287" spans="1:27" x14ac:dyDescent="0.3">
      <c r="A287" s="32" t="s">
        <v>2</v>
      </c>
      <c r="C287" s="40">
        <v>236901.81000000003</v>
      </c>
      <c r="D287" s="28"/>
      <c r="E287" s="40">
        <v>267551.32</v>
      </c>
      <c r="F287" s="40"/>
      <c r="G287" s="40">
        <v>238410.97</v>
      </c>
      <c r="H287" s="40"/>
      <c r="I287" s="40">
        <v>241287.05</v>
      </c>
      <c r="J287" s="40"/>
      <c r="K287" s="40">
        <v>246277.06</v>
      </c>
      <c r="L287" s="40"/>
      <c r="M287" s="40">
        <v>219941.85</v>
      </c>
      <c r="N287" s="40"/>
      <c r="O287" s="40">
        <v>181221.94999999998</v>
      </c>
      <c r="P287" s="40"/>
      <c r="Q287" s="40">
        <v>214114.22</v>
      </c>
      <c r="R287" s="40"/>
      <c r="S287" s="40">
        <v>238556.00000000003</v>
      </c>
      <c r="T287" s="40"/>
      <c r="U287" s="31">
        <v>163770.84</v>
      </c>
      <c r="V287" s="40"/>
      <c r="W287" s="31">
        <v>230339.39</v>
      </c>
      <c r="X287" s="40"/>
      <c r="Y287" s="81">
        <v>201095.66999999998</v>
      </c>
      <c r="AA287" s="81">
        <f t="shared" ref="AA287:AA291" si="35">SUM(C287:Z287)</f>
        <v>2679468.13</v>
      </c>
    </row>
    <row r="288" spans="1:27" ht="15" x14ac:dyDescent="0.3">
      <c r="A288" s="32" t="s">
        <v>88</v>
      </c>
      <c r="C288" s="40">
        <v>0</v>
      </c>
      <c r="D288" s="28"/>
      <c r="E288" s="40">
        <v>0</v>
      </c>
      <c r="F288" s="40"/>
      <c r="G288" s="40">
        <v>0</v>
      </c>
      <c r="H288" s="40"/>
      <c r="I288" s="40">
        <v>0</v>
      </c>
      <c r="J288" s="40"/>
      <c r="K288" s="40">
        <v>0</v>
      </c>
      <c r="L288" s="40"/>
      <c r="M288" s="40">
        <v>0</v>
      </c>
      <c r="N288" s="40"/>
      <c r="O288" s="40">
        <v>0</v>
      </c>
      <c r="P288" s="40"/>
      <c r="Q288" s="40">
        <v>0</v>
      </c>
      <c r="R288" s="40"/>
      <c r="S288" s="40">
        <v>0</v>
      </c>
      <c r="T288" s="40"/>
      <c r="U288" s="31">
        <v>0</v>
      </c>
      <c r="V288" s="40"/>
      <c r="W288" s="31">
        <v>0</v>
      </c>
      <c r="X288" s="40"/>
      <c r="Y288" s="81">
        <v>0</v>
      </c>
      <c r="AA288" s="81">
        <f t="shared" si="35"/>
        <v>0</v>
      </c>
    </row>
    <row r="289" spans="1:27" x14ac:dyDescent="0.3">
      <c r="A289" s="32" t="s">
        <v>31</v>
      </c>
      <c r="C289" s="40">
        <v>32913.889999999992</v>
      </c>
      <c r="D289" s="28"/>
      <c r="E289" s="40">
        <v>15475.960000000001</v>
      </c>
      <c r="F289" s="40"/>
      <c r="G289" s="40">
        <v>26142.940000000002</v>
      </c>
      <c r="H289" s="40"/>
      <c r="I289" s="40">
        <v>31960.339999999997</v>
      </c>
      <c r="J289" s="40"/>
      <c r="K289" s="40">
        <v>17032.82</v>
      </c>
      <c r="L289" s="40"/>
      <c r="M289" s="40">
        <v>17519.150000000001</v>
      </c>
      <c r="N289" s="40"/>
      <c r="O289" s="40">
        <v>26789.210000000003</v>
      </c>
      <c r="P289" s="40"/>
      <c r="Q289" s="40">
        <v>28945.260000000002</v>
      </c>
      <c r="R289" s="40"/>
      <c r="S289" s="40">
        <v>30458.11</v>
      </c>
      <c r="T289" s="40"/>
      <c r="U289" s="31">
        <v>15523.420000000002</v>
      </c>
      <c r="V289" s="40"/>
      <c r="W289" s="31">
        <v>19025.650000000001</v>
      </c>
      <c r="X289" s="40"/>
      <c r="Y289" s="81">
        <v>19826.07</v>
      </c>
      <c r="AA289" s="81">
        <f t="shared" si="35"/>
        <v>281612.82</v>
      </c>
    </row>
    <row r="290" spans="1:27" x14ac:dyDescent="0.3">
      <c r="A290" s="32" t="s">
        <v>87</v>
      </c>
      <c r="C290" s="40">
        <v>13823.8338</v>
      </c>
      <c r="D290" s="28"/>
      <c r="E290" s="40">
        <v>6499.9031999999997</v>
      </c>
      <c r="F290" s="40"/>
      <c r="G290" s="40">
        <v>10980.034799999999</v>
      </c>
      <c r="H290" s="40"/>
      <c r="I290" s="40">
        <v>13423.342799999999</v>
      </c>
      <c r="J290" s="40"/>
      <c r="K290" s="40">
        <v>7153.7843999999996</v>
      </c>
      <c r="L290" s="40"/>
      <c r="M290" s="40">
        <v>7358.0429999999997</v>
      </c>
      <c r="N290" s="40"/>
      <c r="O290" s="40">
        <v>11251.468199999998</v>
      </c>
      <c r="P290" s="40"/>
      <c r="Q290" s="40">
        <v>12157.009199999999</v>
      </c>
      <c r="R290" s="40"/>
      <c r="S290" s="40">
        <v>12792.406199999999</v>
      </c>
      <c r="T290" s="40"/>
      <c r="U290" s="31">
        <v>6519.8364000000001</v>
      </c>
      <c r="V290" s="40"/>
      <c r="W290" s="31">
        <v>7990.7729999999992</v>
      </c>
      <c r="X290" s="40"/>
      <c r="Y290" s="81">
        <v>8326.9494000000013</v>
      </c>
      <c r="AA290" s="81">
        <f t="shared" si="35"/>
        <v>118277.3844</v>
      </c>
    </row>
    <row r="291" spans="1:27" ht="15" x14ac:dyDescent="0.3">
      <c r="A291" s="32" t="s">
        <v>89</v>
      </c>
      <c r="C291" s="40">
        <v>3291.3890000000006</v>
      </c>
      <c r="D291" s="28"/>
      <c r="E291" s="40">
        <v>1547.5960000000002</v>
      </c>
      <c r="F291" s="40"/>
      <c r="G291" s="40">
        <v>2614.2939999999999</v>
      </c>
      <c r="H291" s="40"/>
      <c r="I291" s="40">
        <v>3196.0339999999997</v>
      </c>
      <c r="J291" s="40"/>
      <c r="K291" s="40">
        <v>1703.2820000000002</v>
      </c>
      <c r="L291" s="40"/>
      <c r="M291" s="40">
        <v>1751.9150000000002</v>
      </c>
      <c r="N291" s="40"/>
      <c r="O291" s="40">
        <v>2678.9209999999998</v>
      </c>
      <c r="P291" s="40"/>
      <c r="Q291" s="40">
        <v>2894.5260000000003</v>
      </c>
      <c r="R291" s="40"/>
      <c r="S291" s="40">
        <v>3045.8110000000001</v>
      </c>
      <c r="T291" s="40"/>
      <c r="U291" s="31">
        <v>1552.3420000000003</v>
      </c>
      <c r="V291" s="40"/>
      <c r="W291" s="31">
        <v>1902.5650000000001</v>
      </c>
      <c r="X291" s="40"/>
      <c r="Y291" s="81">
        <v>1982.6070000000002</v>
      </c>
      <c r="AA291" s="81">
        <f t="shared" si="35"/>
        <v>28161.282000000003</v>
      </c>
    </row>
    <row r="292" spans="1:27" x14ac:dyDescent="0.3">
      <c r="C292" s="40"/>
      <c r="D292" s="28"/>
      <c r="E292" s="40"/>
      <c r="F292" s="40"/>
      <c r="G292" s="40"/>
      <c r="H292" s="40"/>
      <c r="I292" s="40"/>
      <c r="J292" s="40"/>
      <c r="K292" s="40"/>
      <c r="L292" s="40"/>
      <c r="N292" s="40"/>
      <c r="O292" s="40"/>
      <c r="P292" s="40"/>
      <c r="Q292" s="40"/>
      <c r="R292" s="40"/>
      <c r="S292" s="40"/>
      <c r="T292" s="40"/>
      <c r="U292" s="31"/>
      <c r="V292" s="40"/>
      <c r="W292" s="31"/>
      <c r="X292" s="40"/>
    </row>
    <row r="293" spans="1:27" ht="15.5" x14ac:dyDescent="0.35">
      <c r="A293" s="34" t="s">
        <v>122</v>
      </c>
      <c r="C293" s="64"/>
      <c r="D293" s="28"/>
      <c r="E293" s="64"/>
      <c r="F293" s="40"/>
      <c r="G293" s="74"/>
      <c r="H293" s="40"/>
      <c r="I293" s="64"/>
      <c r="J293" s="40"/>
      <c r="K293" s="64"/>
      <c r="L293" s="40"/>
      <c r="M293" s="64"/>
      <c r="N293" s="40"/>
      <c r="O293" s="64"/>
      <c r="P293" s="40"/>
      <c r="Q293" s="74"/>
      <c r="R293" s="40"/>
      <c r="S293" s="75"/>
      <c r="T293" s="40"/>
      <c r="U293" s="76"/>
      <c r="V293" s="40"/>
      <c r="W293" s="76"/>
      <c r="X293" s="40"/>
      <c r="Y293" s="83"/>
    </row>
    <row r="294" spans="1:27" x14ac:dyDescent="0.3">
      <c r="A294" s="32" t="s">
        <v>1</v>
      </c>
      <c r="C294" s="40">
        <v>398104.08</v>
      </c>
      <c r="D294" s="28"/>
      <c r="E294" s="40">
        <v>360708.48000000004</v>
      </c>
      <c r="F294" s="40"/>
      <c r="G294" s="40">
        <v>341598.5</v>
      </c>
      <c r="H294" s="40"/>
      <c r="I294" s="40">
        <v>323751.06</v>
      </c>
      <c r="J294" s="40"/>
      <c r="K294" s="40">
        <v>433445.97</v>
      </c>
      <c r="L294" s="40"/>
      <c r="M294" s="40">
        <v>504676.69</v>
      </c>
      <c r="N294" s="40"/>
      <c r="O294" s="40">
        <v>439180.97000000003</v>
      </c>
      <c r="P294" s="40"/>
      <c r="Q294" s="40">
        <v>371054.4</v>
      </c>
      <c r="R294" s="40"/>
      <c r="S294" s="40">
        <v>597505.47</v>
      </c>
      <c r="T294" s="40"/>
      <c r="U294" s="31">
        <v>574268.60000000009</v>
      </c>
      <c r="V294" s="40"/>
      <c r="W294" s="31">
        <v>617475.78999999992</v>
      </c>
      <c r="X294" s="40"/>
      <c r="Y294" s="81">
        <v>578108.56999999995</v>
      </c>
      <c r="AA294" s="81">
        <f>SUM(C294:Z294)</f>
        <v>5539878.580000001</v>
      </c>
    </row>
    <row r="295" spans="1:27" x14ac:dyDescent="0.3">
      <c r="A295" s="32" t="s">
        <v>2</v>
      </c>
      <c r="C295" s="40">
        <v>375423.18</v>
      </c>
      <c r="D295" s="28"/>
      <c r="E295" s="40">
        <v>328680.85000000003</v>
      </c>
      <c r="F295" s="40"/>
      <c r="G295" s="40">
        <v>326000.3</v>
      </c>
      <c r="H295" s="40"/>
      <c r="I295" s="40">
        <v>289262.65000000002</v>
      </c>
      <c r="J295" s="40"/>
      <c r="K295" s="40">
        <v>400462.32999999996</v>
      </c>
      <c r="L295" s="40"/>
      <c r="M295" s="40">
        <v>451303.47</v>
      </c>
      <c r="N295" s="40"/>
      <c r="O295" s="40">
        <v>402891.88</v>
      </c>
      <c r="P295" s="40"/>
      <c r="Q295" s="40">
        <v>336581.57000000007</v>
      </c>
      <c r="R295" s="40"/>
      <c r="S295" s="40">
        <v>559881.06999999995</v>
      </c>
      <c r="T295" s="40"/>
      <c r="U295" s="31">
        <v>532499.20000000007</v>
      </c>
      <c r="V295" s="40"/>
      <c r="W295" s="31">
        <v>575100.91</v>
      </c>
      <c r="X295" s="40"/>
      <c r="Y295" s="81">
        <v>539888.59</v>
      </c>
      <c r="AA295" s="81">
        <f t="shared" ref="AA295:AA299" si="36">SUM(C295:Z295)</f>
        <v>5117976</v>
      </c>
    </row>
    <row r="296" spans="1:27" ht="15" x14ac:dyDescent="0.3">
      <c r="A296" s="32" t="s">
        <v>88</v>
      </c>
      <c r="C296" s="40">
        <v>0</v>
      </c>
      <c r="D296" s="28"/>
      <c r="E296" s="40">
        <v>0</v>
      </c>
      <c r="F296" s="40"/>
      <c r="G296" s="40">
        <v>0</v>
      </c>
      <c r="H296" s="40"/>
      <c r="I296" s="40">
        <v>0</v>
      </c>
      <c r="J296" s="40"/>
      <c r="K296" s="40">
        <v>0</v>
      </c>
      <c r="L296" s="40"/>
      <c r="M296" s="40">
        <v>0</v>
      </c>
      <c r="N296" s="40"/>
      <c r="O296" s="40">
        <v>0</v>
      </c>
      <c r="P296" s="40"/>
      <c r="Q296" s="40">
        <v>0</v>
      </c>
      <c r="R296" s="40"/>
      <c r="S296" s="40">
        <v>0</v>
      </c>
      <c r="T296" s="40"/>
      <c r="U296" s="31">
        <v>0</v>
      </c>
      <c r="V296" s="40"/>
      <c r="W296" s="31">
        <v>0</v>
      </c>
      <c r="X296" s="40"/>
      <c r="Y296" s="81">
        <v>0</v>
      </c>
      <c r="AA296" s="81">
        <f t="shared" si="36"/>
        <v>0</v>
      </c>
    </row>
    <row r="297" spans="1:27" x14ac:dyDescent="0.3">
      <c r="A297" s="32" t="s">
        <v>31</v>
      </c>
      <c r="C297" s="40">
        <v>22680.9</v>
      </c>
      <c r="D297" s="28"/>
      <c r="E297" s="40">
        <v>32027.629999999994</v>
      </c>
      <c r="F297" s="40"/>
      <c r="G297" s="40">
        <v>15598.199999999997</v>
      </c>
      <c r="H297" s="40"/>
      <c r="I297" s="40">
        <v>34488.409999999996</v>
      </c>
      <c r="J297" s="40"/>
      <c r="K297" s="40">
        <v>32983.640000000007</v>
      </c>
      <c r="L297" s="40"/>
      <c r="M297" s="40">
        <v>53373.22</v>
      </c>
      <c r="N297" s="40"/>
      <c r="O297" s="40">
        <v>36289.089999999997</v>
      </c>
      <c r="P297" s="40"/>
      <c r="Q297" s="40">
        <v>34472.83</v>
      </c>
      <c r="R297" s="40"/>
      <c r="S297" s="40">
        <v>37624.400000000001</v>
      </c>
      <c r="T297" s="40"/>
      <c r="U297" s="31">
        <v>41769.4</v>
      </c>
      <c r="V297" s="40"/>
      <c r="W297" s="31">
        <v>42374.879999999997</v>
      </c>
      <c r="X297" s="40"/>
      <c r="Y297" s="81">
        <v>38219.980000000003</v>
      </c>
      <c r="AA297" s="81">
        <f t="shared" si="36"/>
        <v>421902.58</v>
      </c>
    </row>
    <row r="298" spans="1:27" x14ac:dyDescent="0.3">
      <c r="A298" s="32" t="s">
        <v>87</v>
      </c>
      <c r="C298" s="40">
        <v>9525.9779999999992</v>
      </c>
      <c r="D298" s="28"/>
      <c r="E298" s="40">
        <v>13451.604600000001</v>
      </c>
      <c r="F298" s="40"/>
      <c r="G298" s="40">
        <v>6551.2440000000006</v>
      </c>
      <c r="H298" s="40"/>
      <c r="I298" s="40">
        <v>14485.1322</v>
      </c>
      <c r="J298" s="40"/>
      <c r="K298" s="40">
        <v>13853.1288</v>
      </c>
      <c r="L298" s="40"/>
      <c r="M298" s="40">
        <v>22416.752399999998</v>
      </c>
      <c r="N298" s="40"/>
      <c r="O298" s="40">
        <v>15241.417799999997</v>
      </c>
      <c r="P298" s="40"/>
      <c r="Q298" s="40">
        <v>14478.588599999999</v>
      </c>
      <c r="R298" s="40"/>
      <c r="S298" s="40">
        <v>15802.248000000001</v>
      </c>
      <c r="T298" s="40"/>
      <c r="U298" s="31">
        <v>17543.148000000001</v>
      </c>
      <c r="V298" s="40"/>
      <c r="W298" s="31">
        <v>17797.449600000004</v>
      </c>
      <c r="X298" s="40"/>
      <c r="Y298" s="81">
        <v>16052.391600000001</v>
      </c>
      <c r="AA298" s="81">
        <f t="shared" si="36"/>
        <v>177199.08359999998</v>
      </c>
    </row>
    <row r="299" spans="1:27" ht="15" x14ac:dyDescent="0.3">
      <c r="A299" s="32" t="s">
        <v>89</v>
      </c>
      <c r="C299" s="40">
        <v>2268.09</v>
      </c>
      <c r="D299" s="28"/>
      <c r="E299" s="40">
        <v>3202.7630000000004</v>
      </c>
      <c r="F299" s="40"/>
      <c r="G299" s="40">
        <v>1559.8200000000002</v>
      </c>
      <c r="H299" s="40"/>
      <c r="I299" s="40">
        <v>3448.8410000000003</v>
      </c>
      <c r="J299" s="40"/>
      <c r="K299" s="40">
        <v>3298.3640000000005</v>
      </c>
      <c r="L299" s="40"/>
      <c r="M299" s="40">
        <v>5337.3219999999992</v>
      </c>
      <c r="N299" s="40"/>
      <c r="O299" s="40">
        <v>3628.9090000000001</v>
      </c>
      <c r="P299" s="40"/>
      <c r="Q299" s="40">
        <v>3447.2830000000004</v>
      </c>
      <c r="R299" s="40"/>
      <c r="S299" s="40">
        <v>3762.44</v>
      </c>
      <c r="T299" s="40"/>
      <c r="U299" s="31">
        <v>4176.9399999999996</v>
      </c>
      <c r="V299" s="40"/>
      <c r="W299" s="31">
        <v>4237.4880000000003</v>
      </c>
      <c r="X299" s="40"/>
      <c r="Y299" s="81">
        <v>3821.998</v>
      </c>
      <c r="AA299" s="81">
        <f t="shared" si="36"/>
        <v>42190.257999999994</v>
      </c>
    </row>
    <row r="300" spans="1:27" x14ac:dyDescent="0.3">
      <c r="C300" s="40"/>
      <c r="D300" s="28"/>
      <c r="E300" s="40"/>
      <c r="F300" s="40"/>
      <c r="G300" s="40"/>
      <c r="H300" s="40"/>
      <c r="I300" s="40"/>
      <c r="J300" s="40"/>
      <c r="K300" s="40"/>
      <c r="L300" s="40"/>
      <c r="N300" s="40"/>
      <c r="O300" s="40"/>
      <c r="P300" s="40"/>
      <c r="Q300" s="40"/>
      <c r="R300" s="40"/>
      <c r="S300" s="40"/>
      <c r="T300" s="40"/>
      <c r="U300" s="31"/>
      <c r="V300" s="40"/>
      <c r="W300" s="31"/>
      <c r="X300" s="40"/>
    </row>
    <row r="301" spans="1:27" ht="15.5" x14ac:dyDescent="0.35">
      <c r="A301" s="34" t="s">
        <v>157</v>
      </c>
      <c r="C301" s="64"/>
      <c r="D301" s="28"/>
      <c r="E301" s="64"/>
      <c r="F301" s="40"/>
      <c r="G301" s="74"/>
      <c r="H301" s="40"/>
      <c r="I301" s="64"/>
      <c r="J301" s="40"/>
      <c r="K301" s="64"/>
      <c r="L301" s="40"/>
      <c r="M301" s="64"/>
      <c r="N301" s="40"/>
      <c r="O301" s="64"/>
      <c r="P301" s="40"/>
      <c r="Q301" s="74"/>
      <c r="R301" s="40"/>
      <c r="S301" s="75"/>
      <c r="T301" s="40"/>
      <c r="U301" s="76"/>
      <c r="V301" s="40"/>
      <c r="W301" s="76"/>
      <c r="X301" s="40"/>
      <c r="Y301" s="83"/>
    </row>
    <row r="302" spans="1:27" x14ac:dyDescent="0.3">
      <c r="A302" s="32" t="s">
        <v>1</v>
      </c>
      <c r="C302" s="40">
        <v>375695.8</v>
      </c>
      <c r="D302" s="28"/>
      <c r="E302" s="40">
        <v>521104.56000000006</v>
      </c>
      <c r="F302" s="40"/>
      <c r="G302" s="40">
        <v>438614.21</v>
      </c>
      <c r="H302" s="40"/>
      <c r="I302" s="40">
        <v>363047.47000000003</v>
      </c>
      <c r="J302" s="40"/>
      <c r="K302" s="40">
        <v>210339.85</v>
      </c>
      <c r="L302" s="40"/>
      <c r="N302" s="40"/>
      <c r="O302" s="40"/>
      <c r="P302" s="40"/>
      <c r="Q302" s="40"/>
      <c r="R302" s="40"/>
      <c r="S302" s="40"/>
      <c r="T302" s="40"/>
      <c r="U302" s="31"/>
      <c r="V302" s="40"/>
      <c r="W302" s="31"/>
      <c r="X302" s="40"/>
      <c r="AA302" s="81">
        <f>SUM(C302:Z302)</f>
        <v>1908801.8900000001</v>
      </c>
    </row>
    <row r="303" spans="1:27" x14ac:dyDescent="0.3">
      <c r="A303" s="32" t="s">
        <v>2</v>
      </c>
      <c r="C303" s="40">
        <v>334108.68</v>
      </c>
      <c r="D303" s="28"/>
      <c r="E303" s="40">
        <v>469703.75</v>
      </c>
      <c r="F303" s="40"/>
      <c r="G303" s="40">
        <v>398922.06999999995</v>
      </c>
      <c r="H303" s="40"/>
      <c r="I303" s="40">
        <v>335723.17000000004</v>
      </c>
      <c r="J303" s="40"/>
      <c r="K303" s="40">
        <v>183353.65000000002</v>
      </c>
      <c r="L303" s="40"/>
      <c r="N303" s="40"/>
      <c r="O303" s="40"/>
      <c r="P303" s="40"/>
      <c r="Q303" s="40"/>
      <c r="R303" s="40"/>
      <c r="S303" s="40"/>
      <c r="T303" s="40"/>
      <c r="U303" s="31"/>
      <c r="V303" s="40"/>
      <c r="W303" s="31"/>
      <c r="X303" s="40"/>
      <c r="AA303" s="81">
        <f t="shared" ref="AA303:AA307" si="37">SUM(C303:Z303)</f>
        <v>1721811.3199999998</v>
      </c>
    </row>
    <row r="304" spans="1:27" ht="15" x14ac:dyDescent="0.3">
      <c r="A304" s="32" t="s">
        <v>88</v>
      </c>
      <c r="C304" s="40">
        <v>0</v>
      </c>
      <c r="D304" s="28"/>
      <c r="E304" s="40">
        <v>0</v>
      </c>
      <c r="F304" s="40"/>
      <c r="G304" s="40">
        <v>0</v>
      </c>
      <c r="H304" s="40"/>
      <c r="I304" s="40">
        <v>0</v>
      </c>
      <c r="J304" s="40"/>
      <c r="K304" s="40">
        <v>0</v>
      </c>
      <c r="L304" s="40"/>
      <c r="N304" s="40"/>
      <c r="O304" s="40"/>
      <c r="P304" s="40"/>
      <c r="Q304" s="40"/>
      <c r="R304" s="40"/>
      <c r="S304" s="40"/>
      <c r="T304" s="40"/>
      <c r="U304" s="31"/>
      <c r="V304" s="40"/>
      <c r="W304" s="31"/>
      <c r="X304" s="40"/>
      <c r="AA304" s="81">
        <f t="shared" si="37"/>
        <v>0</v>
      </c>
    </row>
    <row r="305" spans="1:27" x14ac:dyDescent="0.3">
      <c r="A305" s="32" t="s">
        <v>31</v>
      </c>
      <c r="C305" s="40">
        <v>41587.119999999995</v>
      </c>
      <c r="D305" s="28"/>
      <c r="E305" s="40">
        <v>51400.81</v>
      </c>
      <c r="F305" s="40"/>
      <c r="G305" s="40">
        <v>39692.140000000007</v>
      </c>
      <c r="H305" s="40"/>
      <c r="I305" s="40">
        <v>27324.3</v>
      </c>
      <c r="J305" s="40"/>
      <c r="K305" s="40">
        <v>26986.2</v>
      </c>
      <c r="L305" s="40"/>
      <c r="N305" s="40"/>
      <c r="O305" s="40"/>
      <c r="P305" s="40"/>
      <c r="Q305" s="40"/>
      <c r="R305" s="40"/>
      <c r="S305" s="40"/>
      <c r="T305" s="40"/>
      <c r="U305" s="31"/>
      <c r="V305" s="40"/>
      <c r="W305" s="31"/>
      <c r="X305" s="40"/>
      <c r="AA305" s="81">
        <f t="shared" si="37"/>
        <v>186990.57</v>
      </c>
    </row>
    <row r="306" spans="1:27" x14ac:dyDescent="0.3">
      <c r="A306" s="32" t="s">
        <v>87</v>
      </c>
      <c r="C306" s="40">
        <v>17466.590399999997</v>
      </c>
      <c r="D306" s="28"/>
      <c r="E306" s="40">
        <v>21588.340199999999</v>
      </c>
      <c r="F306" s="40"/>
      <c r="G306" s="40">
        <v>16670.698799999998</v>
      </c>
      <c r="H306" s="40"/>
      <c r="I306" s="40">
        <v>11476.205999999998</v>
      </c>
      <c r="J306" s="40"/>
      <c r="K306" s="40">
        <v>11334.204</v>
      </c>
      <c r="L306" s="40"/>
      <c r="N306" s="40"/>
      <c r="O306" s="40"/>
      <c r="P306" s="40"/>
      <c r="Q306" s="40"/>
      <c r="R306" s="40"/>
      <c r="S306" s="40"/>
      <c r="T306" s="40"/>
      <c r="U306" s="31"/>
      <c r="V306" s="40"/>
      <c r="W306" s="31"/>
      <c r="X306" s="40"/>
      <c r="AA306" s="81">
        <f t="shared" si="37"/>
        <v>78536.03939999998</v>
      </c>
    </row>
    <row r="307" spans="1:27" ht="15" x14ac:dyDescent="0.3">
      <c r="A307" s="32" t="s">
        <v>89</v>
      </c>
      <c r="C307" s="40">
        <v>4158.7120000000004</v>
      </c>
      <c r="D307" s="28"/>
      <c r="E307" s="40">
        <v>5140.081000000001</v>
      </c>
      <c r="F307" s="40"/>
      <c r="G307" s="40">
        <v>3969.2139999999999</v>
      </c>
      <c r="H307" s="40"/>
      <c r="I307" s="40">
        <v>2732.43</v>
      </c>
      <c r="J307" s="40"/>
      <c r="K307" s="40">
        <v>2698.62</v>
      </c>
      <c r="L307" s="40"/>
      <c r="N307" s="40"/>
      <c r="O307" s="40"/>
      <c r="P307" s="40"/>
      <c r="Q307" s="40"/>
      <c r="R307" s="40"/>
      <c r="S307" s="40"/>
      <c r="T307" s="40"/>
      <c r="U307" s="31"/>
      <c r="V307" s="40"/>
      <c r="W307" s="31"/>
      <c r="X307" s="40"/>
      <c r="AA307" s="81">
        <f t="shared" si="37"/>
        <v>18699.057000000001</v>
      </c>
    </row>
    <row r="308" spans="1:27" x14ac:dyDescent="0.3">
      <c r="C308" s="40"/>
      <c r="D308" s="28"/>
      <c r="E308" s="40"/>
      <c r="F308" s="40"/>
      <c r="G308" s="40"/>
      <c r="H308" s="40"/>
      <c r="I308" s="40"/>
      <c r="J308" s="40"/>
      <c r="K308" s="40"/>
      <c r="L308" s="40"/>
      <c r="N308" s="40"/>
      <c r="O308" s="40"/>
      <c r="P308" s="40"/>
      <c r="Q308" s="40"/>
      <c r="R308" s="40"/>
      <c r="S308" s="40"/>
      <c r="T308" s="40"/>
      <c r="U308" s="31"/>
      <c r="V308" s="40"/>
      <c r="W308" s="31"/>
      <c r="X308" s="40"/>
    </row>
    <row r="309" spans="1:27" ht="15.5" x14ac:dyDescent="0.35">
      <c r="A309" s="34" t="s">
        <v>124</v>
      </c>
      <c r="C309" s="64"/>
      <c r="D309" s="28"/>
      <c r="E309" s="64"/>
      <c r="F309" s="40"/>
      <c r="G309" s="74"/>
      <c r="H309" s="40"/>
      <c r="I309" s="64"/>
      <c r="J309" s="40"/>
      <c r="K309" s="64"/>
      <c r="L309" s="40"/>
      <c r="M309" s="64"/>
      <c r="N309" s="40"/>
      <c r="O309" s="64"/>
      <c r="P309" s="40"/>
      <c r="Q309" s="74"/>
      <c r="R309" s="40"/>
      <c r="S309" s="75"/>
      <c r="T309" s="40"/>
      <c r="U309" s="76"/>
      <c r="V309" s="40"/>
      <c r="W309" s="76"/>
      <c r="X309" s="40"/>
      <c r="Y309" s="83"/>
    </row>
    <row r="310" spans="1:27" x14ac:dyDescent="0.3">
      <c r="A310" s="32" t="s">
        <v>1</v>
      </c>
      <c r="C310" s="40">
        <v>1501266.7999999998</v>
      </c>
      <c r="D310" s="28"/>
      <c r="E310" s="40">
        <v>1686000.82</v>
      </c>
      <c r="F310" s="40"/>
      <c r="G310" s="40">
        <v>1322568.4300000002</v>
      </c>
      <c r="H310" s="40"/>
      <c r="I310" s="40">
        <v>1271202.4500000002</v>
      </c>
      <c r="J310" s="40"/>
      <c r="K310" s="40">
        <v>1326271.1699999997</v>
      </c>
      <c r="L310" s="40"/>
      <c r="M310" s="40">
        <v>343361.44000000006</v>
      </c>
      <c r="N310" s="40"/>
      <c r="O310" s="40">
        <v>670322.1399999999</v>
      </c>
      <c r="P310" s="40"/>
      <c r="Q310" s="40">
        <v>1099679.6499999999</v>
      </c>
      <c r="R310" s="40"/>
      <c r="S310" s="40">
        <v>1195470.22</v>
      </c>
      <c r="T310" s="40"/>
      <c r="U310" s="31">
        <v>982197.89</v>
      </c>
      <c r="V310" s="40"/>
      <c r="W310" s="31">
        <v>927642.29999999993</v>
      </c>
      <c r="X310" s="40"/>
      <c r="Y310" s="81">
        <v>981084.84</v>
      </c>
      <c r="AA310" s="81">
        <f>SUM(C310:Z310)</f>
        <v>13307068.150000002</v>
      </c>
    </row>
    <row r="311" spans="1:27" x14ac:dyDescent="0.3">
      <c r="A311" s="32" t="s">
        <v>2</v>
      </c>
      <c r="C311" s="40">
        <v>1369401.44</v>
      </c>
      <c r="D311" s="28"/>
      <c r="E311" s="40">
        <v>1551074.3399999999</v>
      </c>
      <c r="F311" s="40"/>
      <c r="G311" s="40">
        <v>1214885.5000000002</v>
      </c>
      <c r="H311" s="40"/>
      <c r="I311" s="40">
        <v>1168913.22</v>
      </c>
      <c r="J311" s="40"/>
      <c r="K311" s="40">
        <v>1224374.77</v>
      </c>
      <c r="L311" s="40"/>
      <c r="M311" s="40">
        <v>310114.30000000005</v>
      </c>
      <c r="N311" s="40"/>
      <c r="O311" s="40">
        <v>605864.3600000001</v>
      </c>
      <c r="P311" s="40"/>
      <c r="Q311" s="40">
        <v>1024470.0800000001</v>
      </c>
      <c r="R311" s="40"/>
      <c r="S311" s="40">
        <v>1117956.8699999999</v>
      </c>
      <c r="T311" s="40"/>
      <c r="U311" s="31">
        <v>900945.58</v>
      </c>
      <c r="V311" s="40"/>
      <c r="W311" s="31">
        <v>841677.75</v>
      </c>
      <c r="X311" s="40"/>
      <c r="Y311" s="81">
        <v>896512.44000000018</v>
      </c>
      <c r="AA311" s="81">
        <f t="shared" ref="AA311:AA315" si="38">SUM(C311:Z311)</f>
        <v>12226190.649999999</v>
      </c>
    </row>
    <row r="312" spans="1:27" ht="15" x14ac:dyDescent="0.3">
      <c r="A312" s="32" t="s">
        <v>88</v>
      </c>
      <c r="C312" s="40">
        <v>0</v>
      </c>
      <c r="D312" s="28"/>
      <c r="E312" s="40">
        <v>0</v>
      </c>
      <c r="F312" s="40"/>
      <c r="G312" s="40">
        <v>0</v>
      </c>
      <c r="H312" s="40"/>
      <c r="I312" s="40">
        <v>0</v>
      </c>
      <c r="J312" s="40"/>
      <c r="K312" s="40">
        <v>0</v>
      </c>
      <c r="L312" s="40"/>
      <c r="M312" s="40">
        <v>0</v>
      </c>
      <c r="N312" s="40"/>
      <c r="O312" s="40">
        <v>0</v>
      </c>
      <c r="P312" s="40"/>
      <c r="Q312" s="40">
        <v>0</v>
      </c>
      <c r="R312" s="40"/>
      <c r="S312" s="40">
        <v>0</v>
      </c>
      <c r="T312" s="40"/>
      <c r="U312" s="31">
        <v>0</v>
      </c>
      <c r="V312" s="40"/>
      <c r="W312" s="31">
        <v>0</v>
      </c>
      <c r="X312" s="40"/>
      <c r="Y312" s="81">
        <v>0</v>
      </c>
      <c r="AA312" s="81">
        <f t="shared" si="38"/>
        <v>0</v>
      </c>
    </row>
    <row r="313" spans="1:27" x14ac:dyDescent="0.3">
      <c r="A313" s="32" t="s">
        <v>31</v>
      </c>
      <c r="C313" s="40">
        <v>131865.36000000002</v>
      </c>
      <c r="D313" s="28"/>
      <c r="E313" s="40">
        <v>134926.47999999998</v>
      </c>
      <c r="F313" s="40"/>
      <c r="G313" s="40">
        <v>107682.93</v>
      </c>
      <c r="H313" s="40"/>
      <c r="I313" s="40">
        <v>102289.23</v>
      </c>
      <c r="J313" s="40"/>
      <c r="K313" s="40">
        <v>101896.4</v>
      </c>
      <c r="L313" s="40"/>
      <c r="M313" s="40">
        <v>33247.14</v>
      </c>
      <c r="N313" s="40"/>
      <c r="O313" s="40">
        <v>64457.78</v>
      </c>
      <c r="P313" s="40"/>
      <c r="Q313" s="40">
        <v>75209.569999999992</v>
      </c>
      <c r="R313" s="40"/>
      <c r="S313" s="40">
        <v>77513.35000000002</v>
      </c>
      <c r="T313" s="40"/>
      <c r="U313" s="31">
        <v>81252.31</v>
      </c>
      <c r="V313" s="40"/>
      <c r="W313" s="31">
        <v>85964.55</v>
      </c>
      <c r="X313" s="40"/>
      <c r="Y313" s="81">
        <v>84572.4</v>
      </c>
      <c r="AA313" s="81">
        <f t="shared" si="38"/>
        <v>1080877.4999999998</v>
      </c>
    </row>
    <row r="314" spans="1:27" x14ac:dyDescent="0.3">
      <c r="A314" s="32" t="s">
        <v>87</v>
      </c>
      <c r="C314" s="40">
        <v>55383.451199999996</v>
      </c>
      <c r="D314" s="28"/>
      <c r="E314" s="40">
        <v>56669.121599999999</v>
      </c>
      <c r="F314" s="40"/>
      <c r="G314" s="40">
        <v>45226.830600000001</v>
      </c>
      <c r="H314" s="40"/>
      <c r="I314" s="40">
        <v>42961.476600000002</v>
      </c>
      <c r="J314" s="40"/>
      <c r="K314" s="40">
        <v>42796.487999999998</v>
      </c>
      <c r="L314" s="40"/>
      <c r="M314" s="40">
        <v>13963.798799999999</v>
      </c>
      <c r="N314" s="40"/>
      <c r="O314" s="40">
        <v>27072.267599999996</v>
      </c>
      <c r="P314" s="40"/>
      <c r="Q314" s="40">
        <v>31588.019399999997</v>
      </c>
      <c r="R314" s="40"/>
      <c r="S314" s="40">
        <v>32555.607000000004</v>
      </c>
      <c r="T314" s="40"/>
      <c r="U314" s="31">
        <v>34125.970199999996</v>
      </c>
      <c r="V314" s="40"/>
      <c r="W314" s="31">
        <v>36105.11099999999</v>
      </c>
      <c r="X314" s="40"/>
      <c r="Y314" s="81">
        <v>35520.407999999996</v>
      </c>
      <c r="AA314" s="81">
        <f t="shared" si="38"/>
        <v>453968.55</v>
      </c>
    </row>
    <row r="315" spans="1:27" ht="15" x14ac:dyDescent="0.3">
      <c r="A315" s="32" t="s">
        <v>89</v>
      </c>
      <c r="C315" s="40">
        <v>13186.536</v>
      </c>
      <c r="D315" s="28"/>
      <c r="E315" s="40">
        <v>13492.647999999999</v>
      </c>
      <c r="F315" s="40"/>
      <c r="G315" s="40">
        <v>10768.293000000001</v>
      </c>
      <c r="H315" s="40"/>
      <c r="I315" s="40">
        <v>10228.923000000001</v>
      </c>
      <c r="J315" s="40"/>
      <c r="K315" s="40">
        <v>10189.640000000001</v>
      </c>
      <c r="L315" s="40"/>
      <c r="M315" s="40">
        <v>3324.7140000000004</v>
      </c>
      <c r="N315" s="40"/>
      <c r="O315" s="40">
        <v>6445.7780000000002</v>
      </c>
      <c r="P315" s="40"/>
      <c r="Q315" s="40">
        <v>7520.9570000000003</v>
      </c>
      <c r="R315" s="40"/>
      <c r="S315" s="40">
        <v>7751.3350000000009</v>
      </c>
      <c r="T315" s="40"/>
      <c r="U315" s="31">
        <v>8125.2310000000016</v>
      </c>
      <c r="V315" s="40"/>
      <c r="W315" s="31">
        <v>8596.4550000000017</v>
      </c>
      <c r="X315" s="40"/>
      <c r="Y315" s="81">
        <v>8457.24</v>
      </c>
      <c r="AA315" s="81">
        <f t="shared" si="38"/>
        <v>108087.75000000001</v>
      </c>
    </row>
    <row r="316" spans="1:27" x14ac:dyDescent="0.3">
      <c r="C316" s="40"/>
      <c r="D316" s="28"/>
      <c r="E316" s="40"/>
      <c r="F316" s="40"/>
      <c r="G316" s="40"/>
      <c r="H316" s="40"/>
      <c r="I316" s="40"/>
      <c r="J316" s="40"/>
      <c r="K316" s="40"/>
      <c r="L316" s="40"/>
      <c r="N316" s="40"/>
      <c r="O316" s="40"/>
      <c r="P316" s="40"/>
      <c r="Q316" s="40"/>
      <c r="R316" s="40"/>
      <c r="S316" s="40"/>
      <c r="T316" s="40"/>
      <c r="U316" s="31"/>
      <c r="V316" s="40"/>
      <c r="W316" s="31"/>
      <c r="X316" s="40"/>
    </row>
    <row r="317" spans="1:27" ht="15.5" x14ac:dyDescent="0.35">
      <c r="A317" s="34" t="s">
        <v>125</v>
      </c>
      <c r="C317" s="64"/>
      <c r="D317" s="28"/>
      <c r="E317" s="64"/>
      <c r="F317" s="40"/>
      <c r="G317" s="74"/>
      <c r="H317" s="40"/>
      <c r="I317" s="64"/>
      <c r="J317" s="40"/>
      <c r="K317" s="64"/>
      <c r="L317" s="40"/>
      <c r="M317" s="64"/>
      <c r="N317" s="40"/>
      <c r="O317" s="64"/>
      <c r="P317" s="40"/>
      <c r="Q317" s="74"/>
      <c r="R317" s="40"/>
      <c r="S317" s="75"/>
      <c r="T317" s="40"/>
      <c r="U317" s="76"/>
      <c r="V317" s="40"/>
      <c r="W317" s="76"/>
      <c r="X317" s="40"/>
      <c r="Y317" s="83"/>
    </row>
    <row r="318" spans="1:27" x14ac:dyDescent="0.3">
      <c r="A318" s="32" t="s">
        <v>1</v>
      </c>
      <c r="C318" s="40">
        <v>1244333.98</v>
      </c>
      <c r="D318" s="28"/>
      <c r="E318" s="40">
        <v>1358856.65</v>
      </c>
      <c r="F318" s="40"/>
      <c r="G318" s="40">
        <v>1265386.52</v>
      </c>
      <c r="H318" s="40"/>
      <c r="I318" s="40">
        <v>1470241.68</v>
      </c>
      <c r="J318" s="40"/>
      <c r="K318" s="40">
        <v>1632508.77</v>
      </c>
      <c r="L318" s="40"/>
      <c r="M318" s="40">
        <v>1329000.55</v>
      </c>
      <c r="N318" s="40"/>
      <c r="O318" s="40">
        <v>1509348.72</v>
      </c>
      <c r="P318" s="40"/>
      <c r="Q318" s="40">
        <v>1370659.1400000001</v>
      </c>
      <c r="R318" s="40"/>
      <c r="S318" s="40">
        <v>1480856.1099999996</v>
      </c>
      <c r="T318" s="40"/>
      <c r="U318" s="31">
        <v>1717253.2099999997</v>
      </c>
      <c r="V318" s="40"/>
      <c r="W318" s="31">
        <v>1476947.5400000003</v>
      </c>
      <c r="X318" s="40"/>
      <c r="Y318" s="81">
        <v>1377586.9300000002</v>
      </c>
      <c r="AA318" s="81">
        <f>SUM(C318:Z318)</f>
        <v>17232979.800000001</v>
      </c>
    </row>
    <row r="319" spans="1:27" x14ac:dyDescent="0.3">
      <c r="A319" s="32" t="s">
        <v>2</v>
      </c>
      <c r="C319" s="40">
        <v>1143366.3299999998</v>
      </c>
      <c r="D319" s="28"/>
      <c r="E319" s="40">
        <v>1233777.3899999999</v>
      </c>
      <c r="F319" s="40"/>
      <c r="G319" s="40">
        <v>1137671.1600000001</v>
      </c>
      <c r="H319" s="40"/>
      <c r="I319" s="40">
        <v>1378956.18</v>
      </c>
      <c r="J319" s="40"/>
      <c r="K319" s="40">
        <v>1518755.04</v>
      </c>
      <c r="L319" s="40"/>
      <c r="M319" s="40">
        <v>1223254.58</v>
      </c>
      <c r="N319" s="40"/>
      <c r="O319" s="40">
        <v>1405883.1800000002</v>
      </c>
      <c r="P319" s="40"/>
      <c r="Q319" s="40">
        <v>1241751.29</v>
      </c>
      <c r="R319" s="40"/>
      <c r="S319" s="40">
        <v>1385022.36</v>
      </c>
      <c r="T319" s="40"/>
      <c r="U319" s="31">
        <v>1617898.58</v>
      </c>
      <c r="V319" s="40"/>
      <c r="W319" s="31">
        <v>1358324.01</v>
      </c>
      <c r="X319" s="40"/>
      <c r="Y319" s="81">
        <v>1268708.1300000001</v>
      </c>
      <c r="AA319" s="81">
        <f t="shared" ref="AA319:AA323" si="39">SUM(C319:Z319)</f>
        <v>15913368.229999999</v>
      </c>
    </row>
    <row r="320" spans="1:27" ht="15" x14ac:dyDescent="0.3">
      <c r="A320" s="32" t="s">
        <v>88</v>
      </c>
      <c r="C320" s="40">
        <v>0</v>
      </c>
      <c r="D320" s="28"/>
      <c r="E320" s="40">
        <v>0</v>
      </c>
      <c r="F320" s="40"/>
      <c r="G320" s="40">
        <v>0</v>
      </c>
      <c r="H320" s="40"/>
      <c r="I320" s="40">
        <v>0</v>
      </c>
      <c r="J320" s="40"/>
      <c r="K320" s="40">
        <v>0</v>
      </c>
      <c r="L320" s="40"/>
      <c r="M320" s="40">
        <v>0</v>
      </c>
      <c r="N320" s="40"/>
      <c r="O320" s="40">
        <v>0</v>
      </c>
      <c r="P320" s="40"/>
      <c r="Q320" s="40">
        <v>0</v>
      </c>
      <c r="R320" s="40"/>
      <c r="S320" s="40">
        <v>0</v>
      </c>
      <c r="T320" s="40"/>
      <c r="U320" s="31">
        <v>0</v>
      </c>
      <c r="V320" s="40"/>
      <c r="W320" s="31">
        <v>0</v>
      </c>
      <c r="X320" s="40"/>
      <c r="Y320" s="81">
        <v>0</v>
      </c>
      <c r="AA320" s="81">
        <f t="shared" si="39"/>
        <v>0</v>
      </c>
    </row>
    <row r="321" spans="1:27" x14ac:dyDescent="0.3">
      <c r="A321" s="32" t="s">
        <v>31</v>
      </c>
      <c r="C321" s="40">
        <v>100967.65</v>
      </c>
      <c r="D321" s="28"/>
      <c r="E321" s="40">
        <v>125079.26000000001</v>
      </c>
      <c r="F321" s="40"/>
      <c r="G321" s="40">
        <v>127715.36</v>
      </c>
      <c r="H321" s="40"/>
      <c r="I321" s="40">
        <v>91285.5</v>
      </c>
      <c r="J321" s="40"/>
      <c r="K321" s="40">
        <v>113753.73</v>
      </c>
      <c r="L321" s="40"/>
      <c r="M321" s="40">
        <v>105745.97</v>
      </c>
      <c r="N321" s="40"/>
      <c r="O321" s="40">
        <v>103465.54000000001</v>
      </c>
      <c r="P321" s="40"/>
      <c r="Q321" s="40">
        <v>128907.84999999999</v>
      </c>
      <c r="R321" s="40"/>
      <c r="S321" s="40">
        <v>95833.75</v>
      </c>
      <c r="T321" s="40"/>
      <c r="U321" s="31">
        <v>99354.629999999976</v>
      </c>
      <c r="V321" s="40"/>
      <c r="W321" s="31">
        <v>118623.53</v>
      </c>
      <c r="X321" s="40"/>
      <c r="Y321" s="81">
        <v>108878.79999999999</v>
      </c>
      <c r="AA321" s="81">
        <f t="shared" si="39"/>
        <v>1319611.57</v>
      </c>
    </row>
    <row r="322" spans="1:27" x14ac:dyDescent="0.3">
      <c r="A322" s="32" t="s">
        <v>87</v>
      </c>
      <c r="C322" s="40">
        <v>42406.413</v>
      </c>
      <c r="D322" s="28"/>
      <c r="E322" s="40">
        <v>52533.289199999999</v>
      </c>
      <c r="F322" s="40"/>
      <c r="G322" s="40">
        <v>53640.451199999996</v>
      </c>
      <c r="H322" s="40"/>
      <c r="I322" s="40">
        <v>38339.909999999996</v>
      </c>
      <c r="J322" s="40"/>
      <c r="K322" s="40">
        <v>47776.566599999998</v>
      </c>
      <c r="L322" s="40"/>
      <c r="M322" s="40">
        <v>44413.307399999998</v>
      </c>
      <c r="N322" s="40"/>
      <c r="O322" s="40">
        <v>43455.5268</v>
      </c>
      <c r="P322" s="40"/>
      <c r="Q322" s="40">
        <v>54141.296999999999</v>
      </c>
      <c r="R322" s="40"/>
      <c r="S322" s="40">
        <v>40250.175000000003</v>
      </c>
      <c r="T322" s="40"/>
      <c r="U322" s="31">
        <v>41728.944599999995</v>
      </c>
      <c r="V322" s="40"/>
      <c r="W322" s="31">
        <v>49821.882599999997</v>
      </c>
      <c r="X322" s="40"/>
      <c r="Y322" s="81">
        <v>45729.09599999999</v>
      </c>
      <c r="AA322" s="81">
        <f t="shared" si="39"/>
        <v>554236.85939999996</v>
      </c>
    </row>
    <row r="323" spans="1:27" ht="15" x14ac:dyDescent="0.3">
      <c r="A323" s="32" t="s">
        <v>89</v>
      </c>
      <c r="C323" s="40">
        <v>10096.764999999999</v>
      </c>
      <c r="D323" s="28"/>
      <c r="E323" s="40">
        <v>12507.925999999999</v>
      </c>
      <c r="F323" s="40"/>
      <c r="G323" s="40">
        <v>12771.536</v>
      </c>
      <c r="H323" s="40"/>
      <c r="I323" s="40">
        <v>9128.5500000000011</v>
      </c>
      <c r="J323" s="40"/>
      <c r="K323" s="40">
        <v>11375.373</v>
      </c>
      <c r="L323" s="40"/>
      <c r="M323" s="40">
        <v>10574.597000000002</v>
      </c>
      <c r="N323" s="40"/>
      <c r="O323" s="40">
        <v>10346.554</v>
      </c>
      <c r="P323" s="40"/>
      <c r="Q323" s="40">
        <v>12890.785</v>
      </c>
      <c r="R323" s="40"/>
      <c r="S323" s="40">
        <v>9583.3750000000018</v>
      </c>
      <c r="T323" s="40"/>
      <c r="U323" s="31">
        <v>9935.4629999999997</v>
      </c>
      <c r="V323" s="40"/>
      <c r="W323" s="31">
        <v>11862.352999999999</v>
      </c>
      <c r="X323" s="40"/>
      <c r="Y323" s="81">
        <v>10887.88</v>
      </c>
      <c r="AA323" s="81">
        <f t="shared" si="39"/>
        <v>131961.15700000001</v>
      </c>
    </row>
    <row r="324" spans="1:27" x14ac:dyDescent="0.3">
      <c r="C324" s="40"/>
      <c r="D324" s="28"/>
      <c r="E324" s="40"/>
      <c r="F324" s="40"/>
      <c r="G324" s="40"/>
      <c r="H324" s="40"/>
      <c r="I324" s="40"/>
      <c r="J324" s="40"/>
      <c r="K324" s="40"/>
      <c r="L324" s="40"/>
      <c r="N324" s="40"/>
      <c r="O324" s="40"/>
      <c r="P324" s="40"/>
      <c r="Q324" s="40"/>
      <c r="R324" s="40"/>
      <c r="S324" s="40"/>
      <c r="T324" s="40"/>
      <c r="U324" s="31"/>
      <c r="V324" s="40"/>
      <c r="W324" s="31"/>
      <c r="X324" s="40"/>
    </row>
    <row r="325" spans="1:27" ht="15.5" x14ac:dyDescent="0.35">
      <c r="A325" s="34" t="s">
        <v>126</v>
      </c>
      <c r="C325" s="64"/>
      <c r="D325" s="28"/>
      <c r="E325" s="64"/>
      <c r="F325" s="40"/>
      <c r="G325" s="74"/>
      <c r="H325" s="40"/>
      <c r="I325" s="64"/>
      <c r="J325" s="40"/>
      <c r="K325" s="64"/>
      <c r="L325" s="40"/>
      <c r="M325" s="64"/>
      <c r="N325" s="40"/>
      <c r="O325" s="64"/>
      <c r="P325" s="40"/>
      <c r="Q325" s="74"/>
      <c r="R325" s="40"/>
      <c r="S325" s="75"/>
      <c r="T325" s="40"/>
      <c r="U325" s="76"/>
      <c r="V325" s="40"/>
      <c r="W325" s="76"/>
      <c r="X325" s="40"/>
      <c r="Y325" s="83"/>
    </row>
    <row r="326" spans="1:27" x14ac:dyDescent="0.3">
      <c r="A326" s="32" t="s">
        <v>1</v>
      </c>
      <c r="C326" s="40">
        <v>403100.19</v>
      </c>
      <c r="D326" s="28"/>
      <c r="E326" s="40">
        <v>431019.37</v>
      </c>
      <c r="F326" s="40"/>
      <c r="G326" s="40">
        <v>432317.76</v>
      </c>
      <c r="H326" s="40"/>
      <c r="I326" s="40">
        <v>512790.98000000004</v>
      </c>
      <c r="J326" s="40"/>
      <c r="K326" s="40">
        <v>436873.45999999996</v>
      </c>
      <c r="L326" s="40"/>
      <c r="M326" s="40">
        <v>546836.6100000001</v>
      </c>
      <c r="N326" s="40"/>
      <c r="O326" s="40">
        <v>412050.23</v>
      </c>
      <c r="Q326" s="40">
        <v>374309.29999999993</v>
      </c>
      <c r="S326" s="40">
        <v>460255.17</v>
      </c>
      <c r="U326" s="31">
        <v>468141.69999999995</v>
      </c>
      <c r="W326" s="31">
        <v>477820.10000000003</v>
      </c>
      <c r="Y326" s="81">
        <v>478073.87</v>
      </c>
      <c r="AA326" s="81">
        <f>SUM(C326:Z326)</f>
        <v>5433588.7399999993</v>
      </c>
    </row>
    <row r="327" spans="1:27" x14ac:dyDescent="0.3">
      <c r="A327" s="32" t="s">
        <v>2</v>
      </c>
      <c r="C327" s="40">
        <v>356433.51</v>
      </c>
      <c r="D327" s="28"/>
      <c r="E327" s="40">
        <v>397014.86999999994</v>
      </c>
      <c r="F327" s="40"/>
      <c r="G327" s="40">
        <v>390689.49</v>
      </c>
      <c r="H327" s="40"/>
      <c r="I327" s="40">
        <v>475991.47000000003</v>
      </c>
      <c r="J327" s="40"/>
      <c r="K327" s="40">
        <v>398712.07999999996</v>
      </c>
      <c r="L327" s="40"/>
      <c r="M327" s="40">
        <v>500207.74</v>
      </c>
      <c r="N327" s="40"/>
      <c r="O327" s="40">
        <v>362765.20999999996</v>
      </c>
      <c r="Q327" s="40">
        <v>342124.30000000005</v>
      </c>
      <c r="S327" s="40">
        <v>415956.2</v>
      </c>
      <c r="U327" s="31">
        <v>430484.01999999996</v>
      </c>
      <c r="W327" s="31">
        <v>434297.58999999997</v>
      </c>
      <c r="Y327" s="81">
        <v>449472.21</v>
      </c>
      <c r="AA327" s="81">
        <f t="shared" ref="AA327:AA331" si="40">SUM(C327:Z327)</f>
        <v>4954148.6900000004</v>
      </c>
    </row>
    <row r="328" spans="1:27" ht="15" x14ac:dyDescent="0.3">
      <c r="A328" s="32" t="s">
        <v>88</v>
      </c>
      <c r="C328" s="40">
        <v>0</v>
      </c>
      <c r="D328" s="28"/>
      <c r="E328" s="40">
        <v>0</v>
      </c>
      <c r="F328" s="40"/>
      <c r="G328" s="40">
        <v>0</v>
      </c>
      <c r="H328" s="40"/>
      <c r="I328" s="40">
        <v>0</v>
      </c>
      <c r="J328" s="40"/>
      <c r="K328" s="40">
        <v>0</v>
      </c>
      <c r="L328" s="40"/>
      <c r="M328" s="40">
        <v>0</v>
      </c>
      <c r="N328" s="40"/>
      <c r="O328" s="40">
        <v>0</v>
      </c>
      <c r="Q328" s="40">
        <v>0</v>
      </c>
      <c r="S328" s="40">
        <v>0</v>
      </c>
      <c r="U328" s="31">
        <v>0</v>
      </c>
      <c r="W328" s="31">
        <v>0</v>
      </c>
      <c r="Y328" s="81">
        <v>0</v>
      </c>
      <c r="AA328" s="81">
        <f t="shared" si="40"/>
        <v>0</v>
      </c>
    </row>
    <row r="329" spans="1:27" x14ac:dyDescent="0.3">
      <c r="A329" s="32" t="s">
        <v>31</v>
      </c>
      <c r="C329" s="40">
        <v>46666.68</v>
      </c>
      <c r="D329" s="28"/>
      <c r="E329" s="40">
        <v>34004.5</v>
      </c>
      <c r="F329" s="40"/>
      <c r="G329" s="40">
        <v>41628.269999999997</v>
      </c>
      <c r="H329" s="40"/>
      <c r="I329" s="40">
        <v>36799.509999999995</v>
      </c>
      <c r="J329" s="40"/>
      <c r="K329" s="40">
        <v>38161.37999999999</v>
      </c>
      <c r="L329" s="40"/>
      <c r="M329" s="40">
        <v>46628.869999999995</v>
      </c>
      <c r="N329" s="40"/>
      <c r="O329" s="40">
        <v>49285.02</v>
      </c>
      <c r="Q329" s="40">
        <v>32185</v>
      </c>
      <c r="S329" s="40">
        <v>44298.969999999994</v>
      </c>
      <c r="U329" s="31">
        <v>37657.68</v>
      </c>
      <c r="W329" s="31">
        <v>43522.51</v>
      </c>
      <c r="Y329" s="81">
        <v>28601.66</v>
      </c>
      <c r="AA329" s="81">
        <f t="shared" si="40"/>
        <v>479440.04999999993</v>
      </c>
    </row>
    <row r="330" spans="1:27" x14ac:dyDescent="0.3">
      <c r="A330" s="32" t="s">
        <v>87</v>
      </c>
      <c r="C330" s="40">
        <v>19600.005599999997</v>
      </c>
      <c r="D330" s="28"/>
      <c r="E330" s="40">
        <v>14281.889999999998</v>
      </c>
      <c r="F330" s="40"/>
      <c r="G330" s="40">
        <v>17483.8734</v>
      </c>
      <c r="H330" s="40"/>
      <c r="I330" s="40">
        <v>15455.794200000002</v>
      </c>
      <c r="J330" s="40"/>
      <c r="K330" s="40">
        <v>16027.779599999998</v>
      </c>
      <c r="L330" s="40"/>
      <c r="M330" s="40">
        <v>19584.125400000001</v>
      </c>
      <c r="N330" s="40"/>
      <c r="O330" s="40">
        <v>20699.7084</v>
      </c>
      <c r="Q330" s="40">
        <v>13517.699999999999</v>
      </c>
      <c r="S330" s="40">
        <v>18605.5674</v>
      </c>
      <c r="U330" s="31">
        <v>15816.225599999998</v>
      </c>
      <c r="W330" s="31">
        <v>18279.4542</v>
      </c>
      <c r="Y330" s="81">
        <v>12012.697199999999</v>
      </c>
      <c r="AA330" s="81">
        <f t="shared" si="40"/>
        <v>201364.82100000003</v>
      </c>
    </row>
    <row r="331" spans="1:27" ht="15" x14ac:dyDescent="0.3">
      <c r="A331" s="32" t="s">
        <v>89</v>
      </c>
      <c r="C331" s="40">
        <v>4666.6679999999997</v>
      </c>
      <c r="D331" s="28"/>
      <c r="E331" s="40">
        <v>3400.4500000000003</v>
      </c>
      <c r="F331" s="40"/>
      <c r="G331" s="40">
        <v>4162.8270000000002</v>
      </c>
      <c r="H331" s="40"/>
      <c r="I331" s="40">
        <v>3679.9509999999996</v>
      </c>
      <c r="J331" s="40"/>
      <c r="K331" s="40">
        <v>3816.1380000000008</v>
      </c>
      <c r="L331" s="40"/>
      <c r="M331" s="40">
        <v>4662.8869999999997</v>
      </c>
      <c r="N331" s="40"/>
      <c r="O331" s="40">
        <v>4928.5019999999995</v>
      </c>
      <c r="Q331" s="40">
        <v>3218.4999999999995</v>
      </c>
      <c r="S331" s="40">
        <v>4429.8969999999999</v>
      </c>
      <c r="U331" s="31">
        <v>3765.7679999999996</v>
      </c>
      <c r="W331" s="31">
        <v>4352.2510000000002</v>
      </c>
      <c r="Y331" s="81">
        <v>2860.1660000000002</v>
      </c>
      <c r="AA331" s="81">
        <f t="shared" si="40"/>
        <v>47944.00499999999</v>
      </c>
    </row>
    <row r="332" spans="1:27" x14ac:dyDescent="0.3">
      <c r="C332" s="40"/>
      <c r="D332" s="28"/>
      <c r="E332" s="40"/>
      <c r="F332" s="40"/>
      <c r="G332" s="40"/>
      <c r="H332" s="40"/>
      <c r="I332" s="40"/>
      <c r="J332" s="40"/>
      <c r="K332" s="40"/>
      <c r="L332" s="40"/>
      <c r="N332" s="40"/>
      <c r="O332" s="40"/>
      <c r="Q332" s="40"/>
      <c r="S332" s="40"/>
      <c r="U332" s="31"/>
      <c r="W332" s="31"/>
    </row>
    <row r="333" spans="1:27" ht="15.5" x14ac:dyDescent="0.35">
      <c r="A333" s="34" t="s">
        <v>129</v>
      </c>
      <c r="C333" s="64"/>
      <c r="D333" s="28"/>
      <c r="E333" s="64"/>
      <c r="F333" s="40"/>
      <c r="G333" s="74"/>
      <c r="H333" s="40"/>
      <c r="I333" s="64"/>
      <c r="J333" s="40"/>
      <c r="K333" s="64"/>
      <c r="L333" s="40"/>
      <c r="M333" s="64"/>
      <c r="N333" s="40"/>
      <c r="O333" s="64"/>
      <c r="Q333" s="74"/>
      <c r="S333" s="75"/>
      <c r="U333" s="76"/>
      <c r="W333" s="76"/>
      <c r="Y333" s="83"/>
    </row>
    <row r="334" spans="1:27" x14ac:dyDescent="0.3">
      <c r="A334" s="32" t="s">
        <v>1</v>
      </c>
      <c r="C334" s="40">
        <v>396394.38999999996</v>
      </c>
      <c r="D334" s="28"/>
      <c r="E334" s="40">
        <v>431906.28</v>
      </c>
      <c r="F334" s="40"/>
      <c r="G334" s="40">
        <v>362732.61</v>
      </c>
      <c r="H334" s="40"/>
      <c r="I334" s="40">
        <v>394523.41000000003</v>
      </c>
      <c r="J334" s="40"/>
      <c r="K334" s="40">
        <v>316855.92</v>
      </c>
      <c r="L334" s="40"/>
      <c r="M334" s="40">
        <v>345554.91</v>
      </c>
      <c r="N334" s="40"/>
      <c r="O334" s="40">
        <v>324927.94</v>
      </c>
      <c r="Q334" s="40">
        <v>356991.02999999997</v>
      </c>
      <c r="S334" s="40">
        <v>420946.9</v>
      </c>
      <c r="U334" s="31">
        <v>310798.86</v>
      </c>
      <c r="W334" s="31">
        <v>348016.88</v>
      </c>
      <c r="Y334" s="81">
        <v>352172.35</v>
      </c>
      <c r="AA334" s="81">
        <f>SUM(C334:Z334)</f>
        <v>4361821.4799999995</v>
      </c>
    </row>
    <row r="335" spans="1:27" x14ac:dyDescent="0.3">
      <c r="A335" s="32" t="s">
        <v>2</v>
      </c>
      <c r="C335" s="40">
        <v>367185.89</v>
      </c>
      <c r="D335" s="28"/>
      <c r="E335" s="40">
        <v>390867.14</v>
      </c>
      <c r="F335" s="40"/>
      <c r="G335" s="40">
        <v>328699.68</v>
      </c>
      <c r="H335" s="40"/>
      <c r="I335" s="40">
        <v>349122.32</v>
      </c>
      <c r="J335" s="40"/>
      <c r="K335" s="40">
        <v>286496.45999999996</v>
      </c>
      <c r="L335" s="40"/>
      <c r="M335" s="40">
        <v>308688.71000000002</v>
      </c>
      <c r="N335" s="40"/>
      <c r="O335" s="40">
        <v>295222.65000000002</v>
      </c>
      <c r="Q335" s="40">
        <v>328496.58</v>
      </c>
      <c r="S335" s="40">
        <v>395844.34</v>
      </c>
      <c r="U335" s="31">
        <v>276670.48</v>
      </c>
      <c r="W335" s="31">
        <v>328323.82000000007</v>
      </c>
      <c r="Y335" s="81">
        <v>313273.81000000006</v>
      </c>
      <c r="AA335" s="81">
        <f t="shared" ref="AA335:AA339" si="41">SUM(C335:Z335)</f>
        <v>3968891.8800000004</v>
      </c>
    </row>
    <row r="336" spans="1:27" ht="15" x14ac:dyDescent="0.3">
      <c r="A336" s="32" t="s">
        <v>88</v>
      </c>
      <c r="C336" s="40">
        <v>0</v>
      </c>
      <c r="D336" s="28"/>
      <c r="E336" s="40">
        <v>0</v>
      </c>
      <c r="F336" s="40"/>
      <c r="G336" s="40">
        <v>0</v>
      </c>
      <c r="H336" s="40"/>
      <c r="I336" s="40">
        <v>0</v>
      </c>
      <c r="J336" s="40"/>
      <c r="K336" s="40">
        <v>0</v>
      </c>
      <c r="L336" s="40"/>
      <c r="M336" s="40">
        <v>0</v>
      </c>
      <c r="N336" s="40"/>
      <c r="O336" s="40">
        <v>0</v>
      </c>
      <c r="Q336" s="40">
        <v>0</v>
      </c>
      <c r="S336" s="40">
        <v>0</v>
      </c>
      <c r="U336" s="31">
        <v>0</v>
      </c>
      <c r="W336" s="31">
        <v>0</v>
      </c>
      <c r="Y336" s="81">
        <v>0</v>
      </c>
      <c r="AA336" s="81">
        <f t="shared" si="41"/>
        <v>0</v>
      </c>
    </row>
    <row r="337" spans="1:27" x14ac:dyDescent="0.3">
      <c r="A337" s="32" t="s">
        <v>31</v>
      </c>
      <c r="C337" s="40">
        <v>29208.5</v>
      </c>
      <c r="D337" s="28"/>
      <c r="E337" s="40">
        <v>41039.14</v>
      </c>
      <c r="F337" s="40"/>
      <c r="G337" s="40">
        <v>34032.93</v>
      </c>
      <c r="H337" s="40"/>
      <c r="I337" s="40">
        <v>45401.090000000004</v>
      </c>
      <c r="J337" s="40"/>
      <c r="K337" s="40">
        <v>30359.46</v>
      </c>
      <c r="L337" s="40"/>
      <c r="M337" s="40">
        <v>36866.200000000004</v>
      </c>
      <c r="N337" s="40"/>
      <c r="O337" s="40">
        <v>29705.289999999997</v>
      </c>
      <c r="Q337" s="40">
        <v>28494.45</v>
      </c>
      <c r="S337" s="40">
        <v>25102.560000000001</v>
      </c>
      <c r="U337" s="31">
        <v>34128.380000000005</v>
      </c>
      <c r="W337" s="31">
        <v>19693.060000000001</v>
      </c>
      <c r="Y337" s="81">
        <v>38898.540000000008</v>
      </c>
      <c r="AA337" s="81">
        <f t="shared" si="41"/>
        <v>392929.6</v>
      </c>
    </row>
    <row r="338" spans="1:27" x14ac:dyDescent="0.3">
      <c r="A338" s="32" t="s">
        <v>87</v>
      </c>
      <c r="C338" s="40">
        <v>12267.57</v>
      </c>
      <c r="D338" s="28"/>
      <c r="E338" s="40">
        <v>17236.438799999996</v>
      </c>
      <c r="F338" s="40"/>
      <c r="G338" s="40">
        <v>14293.830599999999</v>
      </c>
      <c r="H338" s="40"/>
      <c r="I338" s="40">
        <v>19068.4578</v>
      </c>
      <c r="J338" s="40"/>
      <c r="K338" s="40">
        <v>12750.9732</v>
      </c>
      <c r="L338" s="40"/>
      <c r="M338" s="40">
        <v>15483.804</v>
      </c>
      <c r="N338" s="40"/>
      <c r="O338" s="40">
        <v>12476.221799999999</v>
      </c>
      <c r="Q338" s="40">
        <v>11967.669</v>
      </c>
      <c r="S338" s="40">
        <v>10543.075199999999</v>
      </c>
      <c r="U338" s="31">
        <v>14333.919600000001</v>
      </c>
      <c r="W338" s="31">
        <v>8271.0852000000014</v>
      </c>
      <c r="Y338" s="81">
        <v>16337.3868</v>
      </c>
      <c r="AA338" s="81">
        <f t="shared" si="41"/>
        <v>165030.432</v>
      </c>
    </row>
    <row r="339" spans="1:27" ht="15" x14ac:dyDescent="0.3">
      <c r="A339" s="32" t="s">
        <v>89</v>
      </c>
      <c r="C339" s="40">
        <v>2920.8500000000004</v>
      </c>
      <c r="D339" s="28"/>
      <c r="E339" s="40">
        <v>4103.9139999999998</v>
      </c>
      <c r="F339" s="40"/>
      <c r="G339" s="40">
        <v>3403.2930000000001</v>
      </c>
      <c r="H339" s="40"/>
      <c r="I339" s="40">
        <v>4540.1090000000004</v>
      </c>
      <c r="J339" s="40"/>
      <c r="K339" s="40">
        <v>3035.9460000000004</v>
      </c>
      <c r="L339" s="40"/>
      <c r="M339" s="40">
        <v>3686.6200000000008</v>
      </c>
      <c r="N339" s="40"/>
      <c r="O339" s="40">
        <v>2970.529</v>
      </c>
      <c r="Q339" s="40">
        <v>2849.4449999999997</v>
      </c>
      <c r="S339" s="40">
        <v>2510.2560000000003</v>
      </c>
      <c r="U339" s="31">
        <v>3412.8380000000002</v>
      </c>
      <c r="W339" s="31">
        <v>1969.306</v>
      </c>
      <c r="Y339" s="81">
        <v>3889.8539999999998</v>
      </c>
      <c r="AA339" s="81">
        <f t="shared" si="41"/>
        <v>39292.959999999999</v>
      </c>
    </row>
    <row r="340" spans="1:27" x14ac:dyDescent="0.3">
      <c r="C340" s="40"/>
      <c r="D340" s="28"/>
      <c r="E340" s="40"/>
      <c r="F340" s="40"/>
      <c r="G340" s="40"/>
      <c r="H340" s="40"/>
      <c r="I340" s="40"/>
      <c r="J340" s="40"/>
      <c r="K340" s="40"/>
      <c r="L340" s="40"/>
      <c r="N340" s="40"/>
      <c r="O340" s="40"/>
      <c r="Q340" s="40"/>
      <c r="S340" s="40"/>
      <c r="U340" s="31"/>
      <c r="W340" s="31"/>
    </row>
    <row r="341" spans="1:27" ht="15.5" x14ac:dyDescent="0.35">
      <c r="A341" s="34" t="s">
        <v>127</v>
      </c>
      <c r="C341" s="64"/>
      <c r="D341" s="28"/>
      <c r="E341" s="64"/>
      <c r="F341" s="40"/>
      <c r="G341" s="74"/>
      <c r="H341" s="40"/>
      <c r="I341" s="64"/>
      <c r="J341" s="40"/>
      <c r="K341" s="64"/>
      <c r="L341" s="40"/>
      <c r="M341" s="64"/>
      <c r="N341" s="40"/>
      <c r="O341" s="64"/>
      <c r="Q341" s="74"/>
      <c r="S341" s="75"/>
      <c r="U341" s="76"/>
      <c r="W341" s="76"/>
      <c r="Y341" s="83"/>
    </row>
    <row r="342" spans="1:27" x14ac:dyDescent="0.3">
      <c r="A342" s="32" t="s">
        <v>1</v>
      </c>
      <c r="C342" s="40">
        <v>263248.31999999995</v>
      </c>
      <c r="D342" s="28"/>
      <c r="E342" s="40">
        <v>258049.06999999995</v>
      </c>
      <c r="F342" s="40"/>
      <c r="G342" s="40">
        <v>296556.65999999997</v>
      </c>
      <c r="H342" s="40"/>
      <c r="I342" s="40">
        <v>265548.39</v>
      </c>
      <c r="J342" s="40"/>
      <c r="K342" s="40">
        <v>221739.96</v>
      </c>
      <c r="L342" s="40"/>
      <c r="M342" s="40">
        <v>216257.2</v>
      </c>
      <c r="N342" s="40"/>
      <c r="O342" s="40">
        <v>217868.93000000002</v>
      </c>
      <c r="Q342" s="40">
        <v>159690.44999999998</v>
      </c>
      <c r="S342" s="40">
        <v>202941.42</v>
      </c>
      <c r="U342" s="31">
        <v>202464.48</v>
      </c>
      <c r="W342" s="31">
        <v>206399.97000000003</v>
      </c>
      <c r="Y342" s="81">
        <v>287774.75</v>
      </c>
      <c r="AA342" s="81">
        <f>SUM(C342:Z342)</f>
        <v>2798539.6</v>
      </c>
    </row>
    <row r="343" spans="1:27" x14ac:dyDescent="0.3">
      <c r="A343" s="32" t="s">
        <v>2</v>
      </c>
      <c r="C343" s="40">
        <v>238370.81</v>
      </c>
      <c r="D343" s="28"/>
      <c r="E343" s="40">
        <v>232664.06999999998</v>
      </c>
      <c r="F343" s="40"/>
      <c r="G343" s="40">
        <v>278661.90999999997</v>
      </c>
      <c r="H343" s="40"/>
      <c r="I343" s="40">
        <v>235931.62</v>
      </c>
      <c r="J343" s="40"/>
      <c r="K343" s="40">
        <v>202977.72000000003</v>
      </c>
      <c r="L343" s="40"/>
      <c r="M343" s="40">
        <v>199630.99000000002</v>
      </c>
      <c r="N343" s="40"/>
      <c r="O343" s="40">
        <v>199183.84999999998</v>
      </c>
      <c r="Q343" s="40">
        <v>142814.28999999998</v>
      </c>
      <c r="S343" s="40">
        <v>191648.64000000001</v>
      </c>
      <c r="U343" s="31">
        <v>184644.58000000002</v>
      </c>
      <c r="W343" s="31">
        <v>188427.80000000002</v>
      </c>
      <c r="Y343" s="81">
        <v>261665.65000000002</v>
      </c>
      <c r="AA343" s="81">
        <f t="shared" ref="AA343:AA347" si="42">SUM(C343:Z343)</f>
        <v>2556621.9300000002</v>
      </c>
    </row>
    <row r="344" spans="1:27" ht="15" x14ac:dyDescent="0.3">
      <c r="A344" s="32" t="s">
        <v>88</v>
      </c>
      <c r="C344" s="40">
        <v>0</v>
      </c>
      <c r="D344" s="28"/>
      <c r="E344" s="40">
        <v>0</v>
      </c>
      <c r="F344" s="40"/>
      <c r="G344" s="40">
        <v>0</v>
      </c>
      <c r="H344" s="40"/>
      <c r="I344" s="40">
        <v>0</v>
      </c>
      <c r="J344" s="40"/>
      <c r="K344" s="40">
        <v>0</v>
      </c>
      <c r="L344" s="40"/>
      <c r="M344" s="40">
        <v>0</v>
      </c>
      <c r="N344" s="40"/>
      <c r="O344" s="40">
        <v>0</v>
      </c>
      <c r="Q344" s="40">
        <v>0</v>
      </c>
      <c r="S344" s="40">
        <v>0</v>
      </c>
      <c r="U344" s="31">
        <v>0</v>
      </c>
      <c r="W344" s="31">
        <v>0</v>
      </c>
      <c r="Y344" s="81">
        <v>0</v>
      </c>
      <c r="AA344" s="81">
        <f t="shared" si="42"/>
        <v>0</v>
      </c>
    </row>
    <row r="345" spans="1:27" x14ac:dyDescent="0.3">
      <c r="A345" s="32" t="s">
        <v>31</v>
      </c>
      <c r="C345" s="40">
        <v>24877.510000000002</v>
      </c>
      <c r="D345" s="28"/>
      <c r="E345" s="40">
        <v>25384.999999999996</v>
      </c>
      <c r="F345" s="40"/>
      <c r="G345" s="40">
        <v>17894.75</v>
      </c>
      <c r="H345" s="40"/>
      <c r="I345" s="40">
        <v>29616.769999999997</v>
      </c>
      <c r="J345" s="40"/>
      <c r="K345" s="40">
        <v>18762.239999999998</v>
      </c>
      <c r="L345" s="40"/>
      <c r="M345" s="40">
        <v>16626.210000000003</v>
      </c>
      <c r="N345" s="40"/>
      <c r="O345" s="40">
        <v>18685.080000000002</v>
      </c>
      <c r="Q345" s="40">
        <v>16876.160000000003</v>
      </c>
      <c r="S345" s="40">
        <v>11292.779999999999</v>
      </c>
      <c r="U345" s="31">
        <v>17819.900000000001</v>
      </c>
      <c r="W345" s="31">
        <v>17972.170000000002</v>
      </c>
      <c r="Y345" s="81">
        <v>26109.1</v>
      </c>
      <c r="AA345" s="81">
        <f t="shared" si="42"/>
        <v>241917.67</v>
      </c>
    </row>
    <row r="346" spans="1:27" x14ac:dyDescent="0.3">
      <c r="A346" s="32" t="s">
        <v>87</v>
      </c>
      <c r="C346" s="40">
        <v>10448.5542</v>
      </c>
      <c r="D346" s="28"/>
      <c r="E346" s="40">
        <v>10661.699999999999</v>
      </c>
      <c r="F346" s="40"/>
      <c r="G346" s="40">
        <v>7515.795000000001</v>
      </c>
      <c r="H346" s="40"/>
      <c r="I346" s="40">
        <v>12439.0434</v>
      </c>
      <c r="J346" s="40"/>
      <c r="K346" s="40">
        <v>7880.1407999999992</v>
      </c>
      <c r="L346" s="40"/>
      <c r="M346" s="40">
        <v>6983.0081999999993</v>
      </c>
      <c r="N346" s="40"/>
      <c r="O346" s="40">
        <v>7847.7335999999996</v>
      </c>
      <c r="Q346" s="40">
        <v>7087.9872000000005</v>
      </c>
      <c r="S346" s="40">
        <v>4742.967599999999</v>
      </c>
      <c r="U346" s="31">
        <v>7484.3579999999984</v>
      </c>
      <c r="W346" s="31">
        <v>7548.3113999999987</v>
      </c>
      <c r="Y346" s="81">
        <v>10965.822</v>
      </c>
      <c r="AA346" s="81">
        <f t="shared" si="42"/>
        <v>101605.42140000001</v>
      </c>
    </row>
    <row r="347" spans="1:27" ht="16.5" customHeight="1" x14ac:dyDescent="0.3">
      <c r="A347" s="32" t="s">
        <v>89</v>
      </c>
      <c r="C347" s="40">
        <v>2487.7510000000002</v>
      </c>
      <c r="D347" s="28"/>
      <c r="E347" s="40">
        <v>2538.5</v>
      </c>
      <c r="F347" s="40"/>
      <c r="G347" s="40">
        <v>1789.4749999999999</v>
      </c>
      <c r="H347" s="40"/>
      <c r="I347" s="40">
        <v>2961.6770000000001</v>
      </c>
      <c r="J347" s="40"/>
      <c r="K347" s="40">
        <v>1876.2239999999999</v>
      </c>
      <c r="L347" s="40"/>
      <c r="M347" s="40">
        <v>1662.6210000000001</v>
      </c>
      <c r="N347" s="40"/>
      <c r="O347" s="40">
        <v>1868.5080000000005</v>
      </c>
      <c r="Q347" s="40">
        <v>1687.6160000000004</v>
      </c>
      <c r="S347" s="40">
        <v>1129.278</v>
      </c>
      <c r="U347" s="31">
        <v>1781.99</v>
      </c>
      <c r="W347" s="31">
        <v>1797.2170000000001</v>
      </c>
      <c r="Y347" s="81">
        <v>2610.9100000000003</v>
      </c>
      <c r="AA347" s="81">
        <f t="shared" si="42"/>
        <v>24191.767</v>
      </c>
    </row>
    <row r="348" spans="1:27" ht="16.5" customHeight="1" x14ac:dyDescent="0.3">
      <c r="C348" s="40"/>
      <c r="D348" s="28"/>
      <c r="E348" s="40"/>
      <c r="F348" s="40"/>
      <c r="G348" s="40"/>
      <c r="H348" s="40"/>
      <c r="I348" s="40"/>
      <c r="J348" s="40"/>
      <c r="K348" s="40"/>
      <c r="L348" s="40"/>
      <c r="N348" s="40"/>
      <c r="O348" s="40"/>
      <c r="Q348" s="40"/>
      <c r="S348" s="40"/>
      <c r="U348" s="31"/>
      <c r="W348" s="31"/>
    </row>
    <row r="349" spans="1:27" ht="15.5" x14ac:dyDescent="0.35">
      <c r="A349" s="34" t="s">
        <v>158</v>
      </c>
      <c r="C349" s="64"/>
      <c r="D349" s="28"/>
      <c r="E349" s="64"/>
      <c r="F349" s="40"/>
      <c r="G349" s="74"/>
      <c r="H349" s="40"/>
      <c r="I349" s="64"/>
      <c r="J349" s="40"/>
      <c r="K349" s="64"/>
      <c r="L349" s="40"/>
      <c r="M349" s="64"/>
      <c r="N349" s="40"/>
      <c r="O349" s="64"/>
      <c r="Q349" s="74"/>
      <c r="S349" s="75"/>
      <c r="U349" s="76"/>
      <c r="W349" s="76"/>
      <c r="Y349" s="83"/>
    </row>
    <row r="350" spans="1:27" x14ac:dyDescent="0.3">
      <c r="A350" s="32" t="s">
        <v>1</v>
      </c>
      <c r="C350" s="40">
        <v>666585.43999999994</v>
      </c>
      <c r="D350" s="28"/>
      <c r="E350" s="40">
        <v>757784.33000000007</v>
      </c>
      <c r="F350" s="40"/>
      <c r="G350" s="40">
        <v>1114967.06</v>
      </c>
      <c r="H350" s="40"/>
      <c r="I350" s="40">
        <v>886400.17</v>
      </c>
      <c r="J350" s="40"/>
      <c r="K350" s="40">
        <v>853390.12</v>
      </c>
      <c r="L350" s="40"/>
      <c r="M350" s="40">
        <v>876651.49999999988</v>
      </c>
      <c r="N350" s="40"/>
      <c r="O350" s="40">
        <v>892245.54999999993</v>
      </c>
      <c r="Q350" s="40">
        <v>943292.62</v>
      </c>
      <c r="S350" s="40">
        <v>1024407.3600000001</v>
      </c>
      <c r="U350" s="31">
        <v>805687.74</v>
      </c>
      <c r="W350" s="31">
        <v>718721.74</v>
      </c>
      <c r="Y350" s="81">
        <v>884534.25</v>
      </c>
      <c r="AA350" s="81">
        <f>SUM(C350:Z350)</f>
        <v>10424667.880000001</v>
      </c>
    </row>
    <row r="351" spans="1:27" x14ac:dyDescent="0.3">
      <c r="A351" s="32" t="s">
        <v>2</v>
      </c>
      <c r="C351" s="40">
        <v>603156.87000000011</v>
      </c>
      <c r="D351" s="28"/>
      <c r="E351" s="40">
        <v>687656.92999999993</v>
      </c>
      <c r="F351" s="40"/>
      <c r="G351" s="40">
        <v>1032267.6600000003</v>
      </c>
      <c r="H351" s="40"/>
      <c r="I351" s="40">
        <v>802125.53999999992</v>
      </c>
      <c r="J351" s="40"/>
      <c r="K351" s="40">
        <v>777914.68</v>
      </c>
      <c r="L351" s="40"/>
      <c r="M351" s="40">
        <v>821631.06000000017</v>
      </c>
      <c r="N351" s="40"/>
      <c r="O351" s="40">
        <v>830975.65</v>
      </c>
      <c r="Q351" s="40">
        <v>885628.44000000006</v>
      </c>
      <c r="S351" s="40">
        <v>938241.11</v>
      </c>
      <c r="U351" s="31">
        <v>728225.04</v>
      </c>
      <c r="W351" s="31">
        <v>650977.84000000008</v>
      </c>
      <c r="Y351" s="81">
        <v>806411.16</v>
      </c>
      <c r="AA351" s="81">
        <f t="shared" ref="AA351:AA355" si="43">SUM(C351:Z351)</f>
        <v>9565211.9800000023</v>
      </c>
    </row>
    <row r="352" spans="1:27" ht="15" x14ac:dyDescent="0.3">
      <c r="A352" s="32" t="s">
        <v>88</v>
      </c>
      <c r="C352" s="40">
        <v>0</v>
      </c>
      <c r="D352" s="28"/>
      <c r="E352" s="40">
        <v>0</v>
      </c>
      <c r="F352" s="40"/>
      <c r="G352" s="40">
        <v>0</v>
      </c>
      <c r="H352" s="40"/>
      <c r="I352" s="40">
        <v>0</v>
      </c>
      <c r="J352" s="40"/>
      <c r="K352" s="40">
        <v>0</v>
      </c>
      <c r="L352" s="40"/>
      <c r="M352" s="40">
        <v>0</v>
      </c>
      <c r="N352" s="40"/>
      <c r="O352" s="40">
        <v>0</v>
      </c>
      <c r="Q352" s="40">
        <v>0</v>
      </c>
      <c r="S352" s="40">
        <v>0</v>
      </c>
      <c r="U352" s="31">
        <v>0</v>
      </c>
      <c r="W352" s="31">
        <v>0</v>
      </c>
      <c r="Y352" s="81">
        <v>0</v>
      </c>
      <c r="AA352" s="81">
        <f t="shared" si="43"/>
        <v>0</v>
      </c>
    </row>
    <row r="353" spans="1:27" x14ac:dyDescent="0.3">
      <c r="A353" s="32" t="s">
        <v>31</v>
      </c>
      <c r="C353" s="40">
        <v>63428.570000000007</v>
      </c>
      <c r="D353" s="28"/>
      <c r="E353" s="40">
        <v>70127.399999999994</v>
      </c>
      <c r="F353" s="40"/>
      <c r="G353" s="40">
        <v>82699.400000000009</v>
      </c>
      <c r="H353" s="40"/>
      <c r="I353" s="40">
        <v>84274.62999999999</v>
      </c>
      <c r="J353" s="40"/>
      <c r="K353" s="40">
        <v>75475.44</v>
      </c>
      <c r="L353" s="40"/>
      <c r="M353" s="40">
        <v>55020.44</v>
      </c>
      <c r="N353" s="40"/>
      <c r="O353" s="40">
        <v>61269.899999999994</v>
      </c>
      <c r="Q353" s="40">
        <v>57664.180000000008</v>
      </c>
      <c r="S353" s="40">
        <v>86166.250000000029</v>
      </c>
      <c r="U353" s="31">
        <v>77462.699999999983</v>
      </c>
      <c r="W353" s="31">
        <v>67743.899999999994</v>
      </c>
      <c r="Y353" s="81">
        <v>78123.09</v>
      </c>
      <c r="AA353" s="81">
        <f t="shared" si="43"/>
        <v>859455.9</v>
      </c>
    </row>
    <row r="354" spans="1:27" x14ac:dyDescent="0.3">
      <c r="A354" s="32" t="s">
        <v>87</v>
      </c>
      <c r="C354" s="40">
        <v>26639.999400000001</v>
      </c>
      <c r="D354" s="28"/>
      <c r="E354" s="40">
        <v>29453.507999999998</v>
      </c>
      <c r="F354" s="40"/>
      <c r="G354" s="40">
        <v>34733.748</v>
      </c>
      <c r="H354" s="40"/>
      <c r="I354" s="40">
        <v>35395.344599999997</v>
      </c>
      <c r="J354" s="40"/>
      <c r="K354" s="40">
        <v>31699.684799999999</v>
      </c>
      <c r="L354" s="40"/>
      <c r="M354" s="40">
        <v>23108.584799999997</v>
      </c>
      <c r="N354" s="40"/>
      <c r="O354" s="40">
        <v>25733.358</v>
      </c>
      <c r="Q354" s="40">
        <v>24218.955600000001</v>
      </c>
      <c r="S354" s="40">
        <v>36189.824999999997</v>
      </c>
      <c r="U354" s="31">
        <v>32534.333999999995</v>
      </c>
      <c r="W354" s="31">
        <v>28452.437999999995</v>
      </c>
      <c r="Y354" s="81">
        <v>32811.697799999994</v>
      </c>
      <c r="AA354" s="81">
        <f t="shared" si="43"/>
        <v>360971.47799999989</v>
      </c>
    </row>
    <row r="355" spans="1:27" ht="15" x14ac:dyDescent="0.3">
      <c r="A355" s="32" t="s">
        <v>89</v>
      </c>
      <c r="C355" s="40">
        <v>6342.8570000000009</v>
      </c>
      <c r="D355" s="28"/>
      <c r="E355" s="40">
        <v>7012.74</v>
      </c>
      <c r="F355" s="40"/>
      <c r="G355" s="40">
        <v>8269.9399999999987</v>
      </c>
      <c r="H355" s="40"/>
      <c r="I355" s="40">
        <v>8427.4629999999997</v>
      </c>
      <c r="J355" s="40"/>
      <c r="K355" s="40">
        <v>7547.5439999999999</v>
      </c>
      <c r="L355" s="40"/>
      <c r="M355" s="40">
        <v>5502.0439999999999</v>
      </c>
      <c r="N355" s="40"/>
      <c r="O355" s="40">
        <v>6126.9900000000007</v>
      </c>
      <c r="Q355" s="40">
        <v>5766.4179999999997</v>
      </c>
      <c r="S355" s="40">
        <v>8616.625</v>
      </c>
      <c r="U355" s="31">
        <v>7746.27</v>
      </c>
      <c r="W355" s="31">
        <v>6774.3899999999985</v>
      </c>
      <c r="Y355" s="81">
        <v>7812.3090000000002</v>
      </c>
      <c r="AA355" s="81">
        <f t="shared" si="43"/>
        <v>85945.59</v>
      </c>
    </row>
    <row r="356" spans="1:27" x14ac:dyDescent="0.3">
      <c r="C356" s="40"/>
      <c r="D356" s="28"/>
      <c r="E356" s="40"/>
      <c r="F356" s="40"/>
      <c r="G356" s="40"/>
      <c r="H356" s="40"/>
      <c r="I356" s="40"/>
      <c r="J356" s="40"/>
      <c r="K356" s="40"/>
      <c r="L356" s="40"/>
      <c r="N356" s="40"/>
      <c r="O356" s="40"/>
      <c r="Q356" s="40"/>
      <c r="S356" s="40"/>
      <c r="U356" s="31"/>
      <c r="W356" s="31"/>
    </row>
    <row r="357" spans="1:27" ht="15.5" x14ac:dyDescent="0.35">
      <c r="A357" s="34" t="s">
        <v>159</v>
      </c>
      <c r="C357" s="64"/>
      <c r="D357" s="28"/>
      <c r="E357" s="64"/>
      <c r="F357" s="40"/>
      <c r="G357" s="74"/>
      <c r="H357" s="40"/>
      <c r="I357" s="64"/>
      <c r="J357" s="40"/>
      <c r="K357" s="64"/>
      <c r="L357" s="40"/>
      <c r="M357" s="64"/>
      <c r="N357" s="40"/>
      <c r="O357" s="64"/>
      <c r="Q357" s="74"/>
      <c r="S357" s="75"/>
      <c r="U357" s="76"/>
      <c r="W357" s="76"/>
      <c r="Y357" s="83"/>
    </row>
    <row r="358" spans="1:27" x14ac:dyDescent="0.3">
      <c r="A358" s="32" t="s">
        <v>1</v>
      </c>
      <c r="C358" s="40">
        <v>713851.96</v>
      </c>
      <c r="D358" s="28"/>
      <c r="E358" s="40">
        <v>664303.6100000001</v>
      </c>
      <c r="F358" s="40"/>
      <c r="G358" s="40">
        <v>824191.05000000016</v>
      </c>
      <c r="H358" s="40"/>
      <c r="I358" s="40">
        <v>906405.79999999993</v>
      </c>
      <c r="J358" s="40"/>
      <c r="K358" s="40">
        <v>799875.22</v>
      </c>
      <c r="L358" s="40"/>
      <c r="M358" s="40">
        <v>979070.04</v>
      </c>
      <c r="N358" s="40"/>
      <c r="O358" s="40">
        <v>1248259.24</v>
      </c>
      <c r="Q358" s="40">
        <v>1026710.9099999999</v>
      </c>
      <c r="S358" s="40">
        <v>1087483.02</v>
      </c>
      <c r="U358" s="31">
        <v>1067211.22</v>
      </c>
      <c r="W358" s="31">
        <v>1042503.39</v>
      </c>
      <c r="Y358" s="81">
        <v>1190945</v>
      </c>
      <c r="AA358" s="81">
        <f>SUM(C358:Z358)</f>
        <v>11550810.460000001</v>
      </c>
    </row>
    <row r="359" spans="1:27" x14ac:dyDescent="0.3">
      <c r="A359" s="32" t="s">
        <v>2</v>
      </c>
      <c r="C359" s="40">
        <v>655818.32000000007</v>
      </c>
      <c r="D359" s="28"/>
      <c r="E359" s="40">
        <v>600424.52</v>
      </c>
      <c r="F359" s="40"/>
      <c r="G359" s="40">
        <v>755714.60000000009</v>
      </c>
      <c r="H359" s="40"/>
      <c r="I359" s="40">
        <v>833235.27999999991</v>
      </c>
      <c r="J359" s="40"/>
      <c r="K359" s="40">
        <v>744519.84</v>
      </c>
      <c r="L359" s="40"/>
      <c r="M359" s="40">
        <v>899505.10999999987</v>
      </c>
      <c r="N359" s="40"/>
      <c r="O359" s="40">
        <v>1173043.3199999998</v>
      </c>
      <c r="Q359" s="40">
        <v>960004.7</v>
      </c>
      <c r="S359" s="40">
        <v>1012054.44</v>
      </c>
      <c r="U359" s="31">
        <v>982365.31</v>
      </c>
      <c r="W359" s="31">
        <v>968050.82000000007</v>
      </c>
      <c r="Y359" s="81">
        <v>1114651.18</v>
      </c>
      <c r="AA359" s="81">
        <f t="shared" ref="AA359:AA363" si="44">SUM(C359:Z359)</f>
        <v>10699387.440000001</v>
      </c>
    </row>
    <row r="360" spans="1:27" ht="15" x14ac:dyDescent="0.3">
      <c r="A360" s="32" t="s">
        <v>88</v>
      </c>
      <c r="C360" s="40">
        <v>0</v>
      </c>
      <c r="D360" s="28"/>
      <c r="E360" s="40">
        <v>0</v>
      </c>
      <c r="F360" s="40"/>
      <c r="G360" s="40">
        <v>0</v>
      </c>
      <c r="H360" s="40"/>
      <c r="I360" s="40">
        <v>0</v>
      </c>
      <c r="J360" s="40"/>
      <c r="K360" s="40">
        <v>0</v>
      </c>
      <c r="L360" s="40"/>
      <c r="M360" s="40">
        <v>0</v>
      </c>
      <c r="N360" s="40"/>
      <c r="O360" s="40">
        <v>0</v>
      </c>
      <c r="Q360" s="40">
        <v>0</v>
      </c>
      <c r="S360" s="40">
        <v>0</v>
      </c>
      <c r="U360" s="31">
        <v>0</v>
      </c>
      <c r="W360" s="31">
        <v>-1.2</v>
      </c>
      <c r="Y360" s="81">
        <v>0</v>
      </c>
      <c r="AA360" s="81">
        <f t="shared" si="44"/>
        <v>-1.2</v>
      </c>
    </row>
    <row r="361" spans="1:27" x14ac:dyDescent="0.3">
      <c r="A361" s="32" t="s">
        <v>31</v>
      </c>
      <c r="C361" s="40">
        <v>58033.64</v>
      </c>
      <c r="D361" s="28"/>
      <c r="E361" s="40">
        <v>63879.090000000004</v>
      </c>
      <c r="F361" s="40"/>
      <c r="G361" s="40">
        <v>68476.450000000012</v>
      </c>
      <c r="H361" s="40"/>
      <c r="I361" s="40">
        <v>73170.52</v>
      </c>
      <c r="J361" s="40"/>
      <c r="K361" s="40">
        <v>55355.38</v>
      </c>
      <c r="L361" s="40"/>
      <c r="M361" s="40">
        <v>79564.929999999993</v>
      </c>
      <c r="N361" s="40"/>
      <c r="O361" s="40">
        <v>75215.92</v>
      </c>
      <c r="Q361" s="40">
        <v>66706.210000000006</v>
      </c>
      <c r="S361" s="40">
        <v>75428.58</v>
      </c>
      <c r="U361" s="31">
        <v>84845.91</v>
      </c>
      <c r="W361" s="31">
        <v>74452.569999999992</v>
      </c>
      <c r="Y361" s="81">
        <v>76293.819999999992</v>
      </c>
      <c r="AA361" s="81">
        <f t="shared" si="44"/>
        <v>851423.0199999999</v>
      </c>
    </row>
    <row r="362" spans="1:27" x14ac:dyDescent="0.3">
      <c r="A362" s="32" t="s">
        <v>87</v>
      </c>
      <c r="C362" s="40">
        <v>24374.128799999995</v>
      </c>
      <c r="D362" s="28"/>
      <c r="E362" s="40">
        <v>26829.217799999999</v>
      </c>
      <c r="F362" s="40"/>
      <c r="G362" s="40">
        <v>28760.109000000004</v>
      </c>
      <c r="H362" s="40"/>
      <c r="I362" s="40">
        <v>30731.618399999999</v>
      </c>
      <c r="J362" s="40"/>
      <c r="K362" s="40">
        <v>23249.259599999998</v>
      </c>
      <c r="L362" s="40"/>
      <c r="M362" s="40">
        <v>33417.270600000003</v>
      </c>
      <c r="N362" s="40"/>
      <c r="O362" s="40">
        <v>31590.686399999995</v>
      </c>
      <c r="Q362" s="40">
        <v>28016.608199999995</v>
      </c>
      <c r="S362" s="40">
        <v>31680.003600000004</v>
      </c>
      <c r="U362" s="31">
        <v>35635.282199999994</v>
      </c>
      <c r="W362" s="31">
        <v>31270.079400000002</v>
      </c>
      <c r="Y362" s="81">
        <v>32043.404400000003</v>
      </c>
      <c r="AA362" s="81">
        <f t="shared" si="44"/>
        <v>357597.66839999997</v>
      </c>
    </row>
    <row r="363" spans="1:27" ht="15" x14ac:dyDescent="0.3">
      <c r="A363" s="32" t="s">
        <v>89</v>
      </c>
      <c r="C363" s="40">
        <v>5803.3640000000005</v>
      </c>
      <c r="D363" s="28"/>
      <c r="E363" s="40">
        <v>6387.9089999999997</v>
      </c>
      <c r="F363" s="40"/>
      <c r="G363" s="40">
        <v>6847.6450000000023</v>
      </c>
      <c r="H363" s="40"/>
      <c r="I363" s="40">
        <v>7317.0519999999997</v>
      </c>
      <c r="J363" s="40"/>
      <c r="K363" s="40">
        <v>5535.5380000000005</v>
      </c>
      <c r="L363" s="40"/>
      <c r="M363" s="40">
        <v>7956.4930000000004</v>
      </c>
      <c r="N363" s="40"/>
      <c r="O363" s="40">
        <v>7521.5919999999996</v>
      </c>
      <c r="Q363" s="40">
        <v>6670.6210000000001</v>
      </c>
      <c r="S363" s="40">
        <v>7542.8579999999993</v>
      </c>
      <c r="U363" s="31">
        <v>8484.5910000000003</v>
      </c>
      <c r="W363" s="31">
        <v>7445.2570000000005</v>
      </c>
      <c r="Y363" s="81">
        <v>7629.3820000000005</v>
      </c>
      <c r="AA363" s="81">
        <f t="shared" si="44"/>
        <v>85142.301999999996</v>
      </c>
    </row>
    <row r="364" spans="1:27" x14ac:dyDescent="0.3">
      <c r="C364" s="40"/>
      <c r="D364" s="28"/>
      <c r="E364" s="40"/>
      <c r="F364" s="40"/>
      <c r="G364" s="40"/>
      <c r="H364" s="40"/>
      <c r="I364" s="40"/>
      <c r="J364" s="40"/>
      <c r="K364" s="40"/>
      <c r="L364" s="40"/>
      <c r="N364" s="40"/>
      <c r="O364" s="40"/>
      <c r="Q364" s="40"/>
      <c r="S364" s="40"/>
      <c r="U364" s="31"/>
      <c r="W364" s="31"/>
    </row>
    <row r="365" spans="1:27" ht="15.5" x14ac:dyDescent="0.35">
      <c r="A365" s="34" t="s">
        <v>131</v>
      </c>
      <c r="C365" s="64"/>
      <c r="D365" s="28"/>
      <c r="E365" s="64"/>
      <c r="F365" s="40"/>
      <c r="G365" s="74"/>
      <c r="H365" s="40"/>
      <c r="I365" s="64"/>
      <c r="J365" s="40"/>
      <c r="K365" s="64"/>
      <c r="L365" s="40"/>
      <c r="M365" s="64"/>
      <c r="N365" s="40"/>
      <c r="O365" s="64"/>
      <c r="Q365" s="74"/>
      <c r="S365" s="75"/>
      <c r="U365" s="76"/>
      <c r="W365" s="76"/>
      <c r="Y365" s="83"/>
    </row>
    <row r="366" spans="1:27" x14ac:dyDescent="0.3">
      <c r="A366" s="32" t="s">
        <v>1</v>
      </c>
      <c r="C366" s="40">
        <v>437569.42</v>
      </c>
      <c r="D366" s="28"/>
      <c r="E366" s="40">
        <v>379754.25</v>
      </c>
      <c r="F366" s="40"/>
      <c r="G366" s="40">
        <v>512498.99</v>
      </c>
      <c r="H366" s="40"/>
      <c r="I366" s="40">
        <v>509236.13999999996</v>
      </c>
      <c r="J366" s="40"/>
      <c r="K366" s="40">
        <v>418888.15</v>
      </c>
      <c r="L366" s="40"/>
      <c r="M366" s="40">
        <v>482000.12999999995</v>
      </c>
      <c r="N366" s="40"/>
      <c r="O366" s="40">
        <v>314564.06</v>
      </c>
      <c r="Q366" s="40">
        <v>333445.31</v>
      </c>
      <c r="S366" s="40">
        <v>243509.77000000002</v>
      </c>
      <c r="U366" s="31">
        <v>196922.1</v>
      </c>
      <c r="W366" s="31">
        <v>218280.76999999996</v>
      </c>
      <c r="Y366" s="81">
        <v>225125.98</v>
      </c>
      <c r="AA366" s="81">
        <f>SUM(C366:Z366)</f>
        <v>4271795.07</v>
      </c>
    </row>
    <row r="367" spans="1:27" x14ac:dyDescent="0.3">
      <c r="A367" s="32" t="s">
        <v>2</v>
      </c>
      <c r="C367" s="40">
        <v>396011.95999999996</v>
      </c>
      <c r="D367" s="28"/>
      <c r="E367" s="40">
        <v>348733.27</v>
      </c>
      <c r="F367" s="40"/>
      <c r="G367" s="40">
        <v>469760.13</v>
      </c>
      <c r="H367" s="40"/>
      <c r="I367" s="40">
        <v>462738.83999999997</v>
      </c>
      <c r="J367" s="40"/>
      <c r="K367" s="40">
        <v>374251.02999999997</v>
      </c>
      <c r="L367" s="40"/>
      <c r="M367" s="40">
        <v>452031.44999999995</v>
      </c>
      <c r="N367" s="40"/>
      <c r="O367" s="40">
        <v>288567.65999999997</v>
      </c>
      <c r="Q367" s="40">
        <v>297439.94999999995</v>
      </c>
      <c r="S367" s="40">
        <v>221180.38</v>
      </c>
      <c r="U367" s="31">
        <v>177194.08000000002</v>
      </c>
      <c r="W367" s="31">
        <v>197790.59</v>
      </c>
      <c r="Y367" s="81">
        <v>204471.8</v>
      </c>
      <c r="AA367" s="81">
        <f t="shared" ref="AA367:AA371" si="45">SUM(C367:Z367)</f>
        <v>3890171.1399999997</v>
      </c>
    </row>
    <row r="368" spans="1:27" ht="15" x14ac:dyDescent="0.3">
      <c r="A368" s="32" t="s">
        <v>88</v>
      </c>
      <c r="C368" s="40">
        <v>0</v>
      </c>
      <c r="D368" s="28"/>
      <c r="E368" s="40">
        <v>0</v>
      </c>
      <c r="F368" s="40"/>
      <c r="G368" s="40">
        <v>0</v>
      </c>
      <c r="H368" s="40"/>
      <c r="I368" s="40">
        <v>0</v>
      </c>
      <c r="J368" s="40"/>
      <c r="K368" s="40">
        <v>0</v>
      </c>
      <c r="L368" s="40"/>
      <c r="M368" s="40">
        <v>0</v>
      </c>
      <c r="N368" s="40"/>
      <c r="O368" s="40">
        <v>0</v>
      </c>
      <c r="Q368" s="40">
        <v>0</v>
      </c>
      <c r="S368" s="40">
        <v>0</v>
      </c>
      <c r="U368" s="31">
        <v>0</v>
      </c>
      <c r="W368" s="31">
        <v>0</v>
      </c>
      <c r="Y368" s="81">
        <v>0</v>
      </c>
      <c r="AA368" s="81">
        <f t="shared" si="45"/>
        <v>0</v>
      </c>
    </row>
    <row r="369" spans="1:27" x14ac:dyDescent="0.3">
      <c r="A369" s="32" t="s">
        <v>31</v>
      </c>
      <c r="C369" s="40">
        <v>41557.46</v>
      </c>
      <c r="D369" s="28"/>
      <c r="E369" s="40">
        <v>31020.98</v>
      </c>
      <c r="F369" s="40"/>
      <c r="G369" s="40">
        <v>42738.86</v>
      </c>
      <c r="H369" s="40"/>
      <c r="I369" s="40">
        <v>46497.3</v>
      </c>
      <c r="J369" s="40"/>
      <c r="K369" s="40">
        <v>44637.119999999995</v>
      </c>
      <c r="L369" s="40"/>
      <c r="M369" s="40">
        <v>29968.680000000004</v>
      </c>
      <c r="N369" s="40"/>
      <c r="O369" s="40">
        <v>25996.399999999998</v>
      </c>
      <c r="Q369" s="40">
        <v>36005.359999999993</v>
      </c>
      <c r="S369" s="40">
        <v>22329.390000000003</v>
      </c>
      <c r="U369" s="31">
        <v>19728.019999999997</v>
      </c>
      <c r="W369" s="31">
        <v>20490.18</v>
      </c>
      <c r="Y369" s="81">
        <v>20654.180000000004</v>
      </c>
      <c r="AA369" s="81">
        <f t="shared" si="45"/>
        <v>381623.93</v>
      </c>
    </row>
    <row r="370" spans="1:27" x14ac:dyDescent="0.3">
      <c r="A370" s="32" t="s">
        <v>87</v>
      </c>
      <c r="C370" s="40">
        <v>17454.1332</v>
      </c>
      <c r="D370" s="28"/>
      <c r="E370" s="40">
        <v>13028.811599999997</v>
      </c>
      <c r="F370" s="40"/>
      <c r="G370" s="40">
        <v>17950.321199999998</v>
      </c>
      <c r="H370" s="40"/>
      <c r="I370" s="40">
        <v>19528.865999999998</v>
      </c>
      <c r="J370" s="40"/>
      <c r="K370" s="40">
        <v>18747.590400000001</v>
      </c>
      <c r="L370" s="40"/>
      <c r="M370" s="40">
        <v>12586.845600000002</v>
      </c>
      <c r="N370" s="40"/>
      <c r="O370" s="40">
        <v>10918.487999999999</v>
      </c>
      <c r="Q370" s="40">
        <v>15122.251199999999</v>
      </c>
      <c r="S370" s="40">
        <v>9378.3437999999987</v>
      </c>
      <c r="U370" s="31">
        <v>8285.7684000000008</v>
      </c>
      <c r="W370" s="31">
        <v>8605.8756000000012</v>
      </c>
      <c r="Y370" s="81">
        <v>8674.7556000000004</v>
      </c>
      <c r="AA370" s="81">
        <f t="shared" si="45"/>
        <v>160282.05059999999</v>
      </c>
    </row>
    <row r="371" spans="1:27" ht="15" x14ac:dyDescent="0.3">
      <c r="A371" s="32" t="s">
        <v>89</v>
      </c>
      <c r="C371" s="40">
        <v>4155.746000000001</v>
      </c>
      <c r="D371" s="28"/>
      <c r="E371" s="40">
        <v>3102.098</v>
      </c>
      <c r="F371" s="40"/>
      <c r="G371" s="40">
        <v>4273.8859999999995</v>
      </c>
      <c r="H371" s="40"/>
      <c r="I371" s="40">
        <v>4649.7299999999996</v>
      </c>
      <c r="J371" s="40"/>
      <c r="K371" s="40">
        <v>4463.7119999999995</v>
      </c>
      <c r="L371" s="40"/>
      <c r="M371" s="40">
        <v>2996.8680000000004</v>
      </c>
      <c r="N371" s="40"/>
      <c r="O371" s="40">
        <v>2599.64</v>
      </c>
      <c r="Q371" s="40">
        <v>3600.5359999999996</v>
      </c>
      <c r="S371" s="40">
        <v>2232.9389999999999</v>
      </c>
      <c r="U371" s="31">
        <v>1972.8020000000004</v>
      </c>
      <c r="W371" s="31">
        <v>2049.0180000000005</v>
      </c>
      <c r="Y371" s="81">
        <v>2065.4180000000001</v>
      </c>
      <c r="AA371" s="81">
        <f t="shared" si="45"/>
        <v>38162.393000000004</v>
      </c>
    </row>
    <row r="372" spans="1:27" x14ac:dyDescent="0.3">
      <c r="C372" s="40"/>
      <c r="D372" s="28"/>
      <c r="E372" s="40"/>
      <c r="F372" s="40"/>
      <c r="G372" s="40"/>
      <c r="H372" s="40"/>
      <c r="I372" s="40"/>
      <c r="J372" s="40"/>
      <c r="K372" s="40"/>
      <c r="L372" s="40"/>
      <c r="N372" s="40"/>
      <c r="O372" s="40"/>
      <c r="Q372" s="40"/>
      <c r="S372" s="40"/>
      <c r="U372" s="31"/>
      <c r="W372" s="31"/>
    </row>
    <row r="373" spans="1:27" ht="15.5" x14ac:dyDescent="0.35">
      <c r="A373" s="34" t="s">
        <v>132</v>
      </c>
      <c r="C373" s="64"/>
      <c r="D373" s="28"/>
      <c r="E373" s="64"/>
      <c r="F373" s="40"/>
      <c r="G373" s="74"/>
      <c r="H373" s="40"/>
      <c r="I373" s="64"/>
      <c r="J373" s="40"/>
      <c r="K373" s="64"/>
      <c r="L373" s="40"/>
      <c r="M373" s="64"/>
      <c r="N373" s="40"/>
      <c r="O373" s="64"/>
      <c r="Q373" s="74"/>
      <c r="S373" s="75"/>
      <c r="U373" s="76"/>
      <c r="W373" s="76"/>
      <c r="Y373" s="83"/>
    </row>
    <row r="374" spans="1:27" x14ac:dyDescent="0.3">
      <c r="A374" s="32" t="s">
        <v>1</v>
      </c>
      <c r="C374" s="40">
        <v>227010.76</v>
      </c>
      <c r="D374" s="28"/>
      <c r="E374" s="40">
        <v>194009.3</v>
      </c>
      <c r="F374" s="40"/>
      <c r="G374" s="40">
        <v>238121.87</v>
      </c>
      <c r="H374" s="40"/>
      <c r="I374" s="40">
        <v>216343.91</v>
      </c>
      <c r="J374" s="40"/>
      <c r="K374" s="40">
        <v>229909.66</v>
      </c>
      <c r="L374" s="40"/>
      <c r="M374" s="40">
        <v>209750.64</v>
      </c>
      <c r="N374" s="40"/>
      <c r="O374" s="40">
        <v>347952.37</v>
      </c>
      <c r="Q374" s="40">
        <v>283147.78999999998</v>
      </c>
      <c r="S374" s="40">
        <v>291426.35000000003</v>
      </c>
      <c r="U374" s="31">
        <v>267043.82</v>
      </c>
      <c r="W374" s="31">
        <v>313172.85000000003</v>
      </c>
      <c r="Y374" s="81">
        <v>361551.56</v>
      </c>
      <c r="AA374" s="81">
        <f>SUM(C374:Z374)</f>
        <v>3179440.8800000004</v>
      </c>
    </row>
    <row r="375" spans="1:27" x14ac:dyDescent="0.3">
      <c r="A375" s="32" t="s">
        <v>2</v>
      </c>
      <c r="C375" s="40">
        <v>203051.82</v>
      </c>
      <c r="D375" s="28"/>
      <c r="E375" s="40">
        <v>174358.35</v>
      </c>
      <c r="F375" s="40"/>
      <c r="G375" s="40">
        <v>215004.77</v>
      </c>
      <c r="H375" s="40"/>
      <c r="I375" s="40">
        <v>199943.66999999998</v>
      </c>
      <c r="J375" s="40"/>
      <c r="K375" s="40">
        <v>205880.84</v>
      </c>
      <c r="L375" s="40"/>
      <c r="M375" s="40">
        <v>190878.89</v>
      </c>
      <c r="N375" s="40"/>
      <c r="O375" s="40">
        <v>320327.90000000002</v>
      </c>
      <c r="Q375" s="40">
        <v>265155.40000000002</v>
      </c>
      <c r="S375" s="40">
        <v>265121.06</v>
      </c>
      <c r="U375" s="31">
        <v>238180.39</v>
      </c>
      <c r="W375" s="31">
        <v>280758.02</v>
      </c>
      <c r="Y375" s="81">
        <v>338202.46</v>
      </c>
      <c r="AA375" s="81">
        <f t="shared" ref="AA375:AA379" si="46">SUM(C375:Z375)</f>
        <v>2896863.5700000003</v>
      </c>
    </row>
    <row r="376" spans="1:27" ht="15" x14ac:dyDescent="0.3">
      <c r="A376" s="32" t="s">
        <v>88</v>
      </c>
      <c r="C376" s="40">
        <v>0</v>
      </c>
      <c r="D376" s="28"/>
      <c r="E376" s="40">
        <v>0</v>
      </c>
      <c r="F376" s="40"/>
      <c r="G376" s="40">
        <v>0</v>
      </c>
      <c r="H376" s="40"/>
      <c r="I376" s="40">
        <v>0</v>
      </c>
      <c r="J376" s="40"/>
      <c r="K376" s="40">
        <v>0</v>
      </c>
      <c r="L376" s="40"/>
      <c r="M376" s="40">
        <v>0</v>
      </c>
      <c r="N376" s="40"/>
      <c r="O376" s="40">
        <v>0</v>
      </c>
      <c r="Q376" s="40">
        <v>0</v>
      </c>
      <c r="S376" s="40">
        <v>0</v>
      </c>
      <c r="U376" s="31">
        <v>0</v>
      </c>
      <c r="W376" s="31">
        <v>0</v>
      </c>
      <c r="Y376" s="81">
        <v>0</v>
      </c>
      <c r="AA376" s="81">
        <f t="shared" si="46"/>
        <v>0</v>
      </c>
    </row>
    <row r="377" spans="1:27" x14ac:dyDescent="0.3">
      <c r="A377" s="32" t="s">
        <v>31</v>
      </c>
      <c r="C377" s="40">
        <v>23958.940000000002</v>
      </c>
      <c r="D377" s="28"/>
      <c r="E377" s="40">
        <v>19650.949999999997</v>
      </c>
      <c r="F377" s="40"/>
      <c r="G377" s="40">
        <v>23117.100000000002</v>
      </c>
      <c r="H377" s="40"/>
      <c r="I377" s="40">
        <v>16400.239999999998</v>
      </c>
      <c r="J377" s="40"/>
      <c r="K377" s="40">
        <v>24028.82</v>
      </c>
      <c r="L377" s="40"/>
      <c r="M377" s="40">
        <v>18871.750000000004</v>
      </c>
      <c r="N377" s="40"/>
      <c r="O377" s="40">
        <v>27624.469999999994</v>
      </c>
      <c r="Q377" s="40">
        <v>17992.39</v>
      </c>
      <c r="S377" s="40">
        <v>26305.289999999997</v>
      </c>
      <c r="U377" s="31">
        <v>28863.43</v>
      </c>
      <c r="W377" s="31">
        <v>32414.829999999998</v>
      </c>
      <c r="Y377" s="81">
        <v>23349.100000000002</v>
      </c>
      <c r="AA377" s="81">
        <f t="shared" si="46"/>
        <v>282577.31</v>
      </c>
    </row>
    <row r="378" spans="1:27" x14ac:dyDescent="0.3">
      <c r="A378" s="32" t="s">
        <v>87</v>
      </c>
      <c r="C378" s="40">
        <v>10062.754800000002</v>
      </c>
      <c r="D378" s="28"/>
      <c r="E378" s="40">
        <v>8253.3990000000013</v>
      </c>
      <c r="F378" s="40"/>
      <c r="G378" s="40">
        <v>9709.1819999999989</v>
      </c>
      <c r="H378" s="40"/>
      <c r="I378" s="40">
        <v>6888.1007999999993</v>
      </c>
      <c r="J378" s="40"/>
      <c r="K378" s="40">
        <v>10092.1044</v>
      </c>
      <c r="L378" s="40"/>
      <c r="M378" s="40">
        <v>7926.1349999999993</v>
      </c>
      <c r="N378" s="40"/>
      <c r="O378" s="40">
        <v>11602.277400000001</v>
      </c>
      <c r="Q378" s="40">
        <v>7556.8037999999997</v>
      </c>
      <c r="S378" s="40">
        <v>11048.221800000001</v>
      </c>
      <c r="U378" s="31">
        <v>12122.640600000002</v>
      </c>
      <c r="W378" s="31">
        <v>13614.228599999999</v>
      </c>
      <c r="Y378" s="81">
        <v>9806.6219999999994</v>
      </c>
      <c r="AA378" s="81">
        <f t="shared" si="46"/>
        <v>118682.4702</v>
      </c>
    </row>
    <row r="379" spans="1:27" ht="15" x14ac:dyDescent="0.3">
      <c r="A379" s="32" t="s">
        <v>89</v>
      </c>
      <c r="C379" s="40">
        <v>2395.8940000000007</v>
      </c>
      <c r="D379" s="28"/>
      <c r="E379" s="40">
        <v>1965.095</v>
      </c>
      <c r="F379" s="40"/>
      <c r="G379" s="40">
        <v>2311.71</v>
      </c>
      <c r="H379" s="40"/>
      <c r="I379" s="40">
        <v>1640.0240000000001</v>
      </c>
      <c r="J379" s="40"/>
      <c r="K379" s="40">
        <v>2402.8820000000001</v>
      </c>
      <c r="L379" s="40"/>
      <c r="M379" s="40">
        <v>1887.1749999999997</v>
      </c>
      <c r="N379" s="40"/>
      <c r="O379" s="40">
        <v>2762.4470000000001</v>
      </c>
      <c r="Q379" s="40">
        <v>1799.239</v>
      </c>
      <c r="S379" s="40">
        <v>2630.529</v>
      </c>
      <c r="U379" s="31">
        <v>2886.3430000000003</v>
      </c>
      <c r="W379" s="31">
        <v>3241.4830000000002</v>
      </c>
      <c r="Y379" s="81">
        <v>2334.9100000000003</v>
      </c>
      <c r="AA379" s="81">
        <f t="shared" si="46"/>
        <v>28257.731</v>
      </c>
    </row>
    <row r="380" spans="1:27" x14ac:dyDescent="0.3">
      <c r="C380" s="40"/>
      <c r="D380" s="28"/>
      <c r="E380" s="40"/>
      <c r="F380" s="40"/>
      <c r="G380" s="40"/>
      <c r="H380" s="40"/>
      <c r="I380" s="40"/>
      <c r="J380" s="40"/>
      <c r="K380" s="40"/>
      <c r="L380" s="40"/>
      <c r="N380" s="40"/>
      <c r="O380" s="40"/>
      <c r="Q380" s="40"/>
      <c r="S380" s="40"/>
      <c r="U380" s="31"/>
      <c r="W380" s="31"/>
    </row>
    <row r="381" spans="1:27" ht="15.5" x14ac:dyDescent="0.35">
      <c r="A381" s="34" t="s">
        <v>133</v>
      </c>
      <c r="C381" s="64"/>
      <c r="D381" s="28"/>
      <c r="E381" s="64"/>
      <c r="F381" s="40"/>
      <c r="G381" s="74"/>
      <c r="H381" s="40"/>
      <c r="I381" s="64"/>
      <c r="J381" s="40"/>
      <c r="K381" s="64"/>
      <c r="L381" s="40"/>
      <c r="M381" s="64"/>
      <c r="N381" s="40"/>
      <c r="O381" s="64"/>
      <c r="Q381" s="74"/>
      <c r="S381" s="75"/>
      <c r="U381" s="76"/>
      <c r="W381" s="76"/>
      <c r="Y381" s="83"/>
    </row>
    <row r="382" spans="1:27" x14ac:dyDescent="0.3">
      <c r="A382" s="32" t="s">
        <v>1</v>
      </c>
      <c r="C382" s="40">
        <v>305882.90000000002</v>
      </c>
      <c r="D382" s="28"/>
      <c r="E382" s="40">
        <v>243729.26000000004</v>
      </c>
      <c r="F382" s="40"/>
      <c r="G382" s="40">
        <v>357456.92</v>
      </c>
      <c r="H382" s="40"/>
      <c r="I382" s="40">
        <v>484755.07000000007</v>
      </c>
      <c r="J382" s="40"/>
      <c r="K382" s="40">
        <v>296590.46000000002</v>
      </c>
      <c r="L382" s="40"/>
      <c r="M382" s="40">
        <v>374676.81000000006</v>
      </c>
      <c r="N382" s="40"/>
      <c r="O382" s="40">
        <v>328486.67000000004</v>
      </c>
      <c r="Q382" s="40">
        <v>301251.99</v>
      </c>
      <c r="S382" s="40">
        <v>315932.72000000003</v>
      </c>
      <c r="U382" s="31">
        <v>360820.86000000004</v>
      </c>
      <c r="W382" s="31">
        <v>474437.98</v>
      </c>
      <c r="Y382" s="81">
        <v>389050.75999999995</v>
      </c>
      <c r="AA382" s="81">
        <f>SUM(C382:Z382)</f>
        <v>4233072.4000000004</v>
      </c>
    </row>
    <row r="383" spans="1:27" x14ac:dyDescent="0.3">
      <c r="A383" s="32" t="s">
        <v>2</v>
      </c>
      <c r="C383" s="40">
        <v>278865.45999999996</v>
      </c>
      <c r="D383" s="28"/>
      <c r="E383" s="40">
        <v>222767.49999999997</v>
      </c>
      <c r="F383" s="40"/>
      <c r="G383" s="40">
        <v>323249.10999999993</v>
      </c>
      <c r="H383" s="40"/>
      <c r="I383" s="40">
        <v>446490.54000000004</v>
      </c>
      <c r="J383" s="40"/>
      <c r="K383" s="40">
        <v>262820.55000000005</v>
      </c>
      <c r="L383" s="40"/>
      <c r="M383" s="40">
        <v>339295.31</v>
      </c>
      <c r="N383" s="40"/>
      <c r="O383" s="40">
        <v>297197.52</v>
      </c>
      <c r="Q383" s="40">
        <v>265805.14999999997</v>
      </c>
      <c r="S383" s="40">
        <v>284818.84999999998</v>
      </c>
      <c r="U383" s="31">
        <v>322397.84000000003</v>
      </c>
      <c r="W383" s="31">
        <v>424281.28</v>
      </c>
      <c r="Y383" s="81">
        <v>357596.43</v>
      </c>
      <c r="AA383" s="81">
        <f t="shared" ref="AA383:AA387" si="47">SUM(C383:Z383)</f>
        <v>3825585.5400000005</v>
      </c>
    </row>
    <row r="384" spans="1:27" ht="15" x14ac:dyDescent="0.3">
      <c r="A384" s="32" t="s">
        <v>88</v>
      </c>
      <c r="C384" s="40">
        <v>0</v>
      </c>
      <c r="D384" s="28"/>
      <c r="E384" s="40">
        <v>0</v>
      </c>
      <c r="F384" s="40"/>
      <c r="G384" s="40">
        <v>0</v>
      </c>
      <c r="H384" s="40"/>
      <c r="I384" s="40">
        <v>0</v>
      </c>
      <c r="J384" s="40"/>
      <c r="K384" s="40">
        <v>0</v>
      </c>
      <c r="L384" s="40"/>
      <c r="M384" s="40">
        <v>0</v>
      </c>
      <c r="N384" s="40"/>
      <c r="O384" s="40">
        <v>0</v>
      </c>
      <c r="Q384" s="40">
        <v>0</v>
      </c>
      <c r="S384" s="40">
        <v>0</v>
      </c>
      <c r="U384" s="31">
        <v>0</v>
      </c>
      <c r="W384" s="31">
        <v>0</v>
      </c>
      <c r="Y384" s="81">
        <v>0</v>
      </c>
      <c r="AA384" s="81">
        <f t="shared" si="47"/>
        <v>0</v>
      </c>
    </row>
    <row r="385" spans="1:27" x14ac:dyDescent="0.3">
      <c r="A385" s="32" t="s">
        <v>31</v>
      </c>
      <c r="C385" s="40">
        <v>27017.439999999999</v>
      </c>
      <c r="D385" s="28"/>
      <c r="E385" s="40">
        <v>20961.759999999998</v>
      </c>
      <c r="F385" s="40"/>
      <c r="G385" s="40">
        <v>34207.81</v>
      </c>
      <c r="H385" s="40"/>
      <c r="I385" s="40">
        <v>38264.53</v>
      </c>
      <c r="J385" s="40"/>
      <c r="K385" s="40">
        <v>33769.910000000003</v>
      </c>
      <c r="L385" s="40"/>
      <c r="M385" s="40">
        <v>35381.499999999993</v>
      </c>
      <c r="N385" s="40"/>
      <c r="O385" s="40">
        <v>31289.15</v>
      </c>
      <c r="Q385" s="40">
        <v>35446.839999999997</v>
      </c>
      <c r="S385" s="40">
        <v>31113.87</v>
      </c>
      <c r="U385" s="31">
        <v>38423.020000000004</v>
      </c>
      <c r="W385" s="31">
        <v>50156.7</v>
      </c>
      <c r="Y385" s="81">
        <v>31454.329999999998</v>
      </c>
      <c r="AA385" s="81">
        <f t="shared" si="47"/>
        <v>407486.86000000004</v>
      </c>
    </row>
    <row r="386" spans="1:27" x14ac:dyDescent="0.3">
      <c r="A386" s="32" t="s">
        <v>87</v>
      </c>
      <c r="C386" s="40">
        <v>11347.324799999999</v>
      </c>
      <c r="D386" s="28"/>
      <c r="E386" s="40">
        <v>8803.9391999999989</v>
      </c>
      <c r="F386" s="40"/>
      <c r="G386" s="40">
        <v>14367.280199999999</v>
      </c>
      <c r="H386" s="40"/>
      <c r="I386" s="40">
        <v>16071.102600000002</v>
      </c>
      <c r="J386" s="40"/>
      <c r="K386" s="40">
        <v>14183.3622</v>
      </c>
      <c r="L386" s="40"/>
      <c r="M386" s="40">
        <v>14860.23</v>
      </c>
      <c r="N386" s="40"/>
      <c r="O386" s="40">
        <v>13141.442999999999</v>
      </c>
      <c r="Q386" s="40">
        <v>14887.6728</v>
      </c>
      <c r="S386" s="40">
        <v>13067.825399999998</v>
      </c>
      <c r="U386" s="31">
        <v>16137.668399999999</v>
      </c>
      <c r="W386" s="31">
        <v>21065.814000000002</v>
      </c>
      <c r="Y386" s="81">
        <v>13210.818599999999</v>
      </c>
      <c r="AA386" s="81">
        <f t="shared" si="47"/>
        <v>171144.48120000001</v>
      </c>
    </row>
    <row r="387" spans="1:27" ht="15" x14ac:dyDescent="0.3">
      <c r="A387" s="32" t="s">
        <v>89</v>
      </c>
      <c r="C387" s="40">
        <v>2701.7440000000001</v>
      </c>
      <c r="D387" s="28"/>
      <c r="E387" s="40">
        <v>2096.1759999999999</v>
      </c>
      <c r="F387" s="40"/>
      <c r="G387" s="40">
        <v>3420.7809999999999</v>
      </c>
      <c r="H387" s="40"/>
      <c r="I387" s="40">
        <v>3826.4530000000004</v>
      </c>
      <c r="J387" s="40"/>
      <c r="K387" s="40">
        <v>3376.9910000000004</v>
      </c>
      <c r="L387" s="40"/>
      <c r="M387" s="40">
        <v>3538.1500000000005</v>
      </c>
      <c r="N387" s="40"/>
      <c r="O387" s="40">
        <v>3128.9150000000004</v>
      </c>
      <c r="Q387" s="40">
        <v>3544.6840000000002</v>
      </c>
      <c r="S387" s="40">
        <v>3111.3869999999997</v>
      </c>
      <c r="U387" s="31">
        <v>3842.3020000000006</v>
      </c>
      <c r="W387" s="31">
        <v>5015.670000000001</v>
      </c>
      <c r="Y387" s="81">
        <v>3145.433</v>
      </c>
      <c r="AA387" s="81">
        <f t="shared" si="47"/>
        <v>40748.686000000002</v>
      </c>
    </row>
    <row r="388" spans="1:27" x14ac:dyDescent="0.3">
      <c r="C388" s="40"/>
      <c r="D388" s="28"/>
      <c r="E388" s="40"/>
      <c r="F388" s="40"/>
      <c r="G388" s="40"/>
      <c r="H388" s="40"/>
      <c r="I388" s="40"/>
      <c r="J388" s="40"/>
      <c r="K388" s="40"/>
      <c r="L388" s="40"/>
      <c r="N388" s="40"/>
      <c r="O388" s="40"/>
      <c r="Q388" s="40"/>
      <c r="S388" s="40"/>
      <c r="U388" s="31"/>
      <c r="W388" s="31"/>
    </row>
    <row r="389" spans="1:27" ht="15.5" x14ac:dyDescent="0.35">
      <c r="A389" s="34" t="s">
        <v>134</v>
      </c>
      <c r="C389" s="64"/>
      <c r="D389" s="28"/>
      <c r="E389" s="64"/>
      <c r="F389" s="40"/>
      <c r="G389" s="74"/>
      <c r="I389" s="64"/>
      <c r="J389" s="40"/>
      <c r="K389" s="64"/>
      <c r="L389" s="40"/>
      <c r="M389" s="64"/>
      <c r="N389" s="40"/>
      <c r="O389" s="64"/>
      <c r="Q389" s="74"/>
      <c r="S389" s="75"/>
      <c r="U389" s="76"/>
      <c r="W389" s="76"/>
      <c r="Y389" s="83"/>
    </row>
    <row r="390" spans="1:27" x14ac:dyDescent="0.3">
      <c r="A390" s="32" t="s">
        <v>1</v>
      </c>
      <c r="C390" s="40">
        <v>799927.19</v>
      </c>
      <c r="D390" s="28"/>
      <c r="E390" s="40">
        <v>856167.30999999994</v>
      </c>
      <c r="F390" s="40"/>
      <c r="G390" s="40">
        <v>602622.30000000005</v>
      </c>
      <c r="I390" s="40">
        <v>758399.16</v>
      </c>
      <c r="J390" s="40"/>
      <c r="K390" s="40">
        <v>784105.9</v>
      </c>
      <c r="L390" s="40"/>
      <c r="M390" s="40">
        <v>526609.27</v>
      </c>
      <c r="N390" s="40"/>
      <c r="O390" s="40">
        <v>481531.79999999993</v>
      </c>
      <c r="Q390" s="40">
        <v>519034.39</v>
      </c>
      <c r="S390" s="40">
        <v>654398.05000000005</v>
      </c>
      <c r="U390" s="31">
        <v>541505.02</v>
      </c>
      <c r="W390" s="31">
        <v>725394.67999999993</v>
      </c>
      <c r="Y390" s="81">
        <v>796938.99</v>
      </c>
      <c r="AA390" s="81">
        <f>SUM(C390:Z390)</f>
        <v>8046634.0599999987</v>
      </c>
    </row>
    <row r="391" spans="1:27" x14ac:dyDescent="0.3">
      <c r="A391" s="32" t="s">
        <v>2</v>
      </c>
      <c r="C391" s="40">
        <v>738256.02</v>
      </c>
      <c r="D391" s="28"/>
      <c r="E391" s="40">
        <v>779389.02</v>
      </c>
      <c r="F391" s="40"/>
      <c r="G391" s="40">
        <v>554849.79999999993</v>
      </c>
      <c r="I391" s="40">
        <v>704122.76999999979</v>
      </c>
      <c r="J391" s="40"/>
      <c r="K391" s="40">
        <v>725257.53</v>
      </c>
      <c r="L391" s="40"/>
      <c r="M391" s="40">
        <v>479349.7</v>
      </c>
      <c r="N391" s="40"/>
      <c r="O391" s="40">
        <v>443889.57</v>
      </c>
      <c r="Q391" s="40">
        <v>470280.75</v>
      </c>
      <c r="S391" s="40">
        <v>599359.63</v>
      </c>
      <c r="U391" s="31">
        <v>484181.02999999997</v>
      </c>
      <c r="W391" s="31">
        <v>660986.34</v>
      </c>
      <c r="Y391" s="81">
        <v>727944.11</v>
      </c>
      <c r="AA391" s="81">
        <f t="shared" ref="AA391:AA395" si="48">SUM(C391:Z391)</f>
        <v>7367866.2700000005</v>
      </c>
    </row>
    <row r="392" spans="1:27" ht="15" x14ac:dyDescent="0.3">
      <c r="A392" s="32" t="s">
        <v>88</v>
      </c>
      <c r="C392" s="40">
        <v>0</v>
      </c>
      <c r="D392" s="28"/>
      <c r="E392" s="40">
        <v>0</v>
      </c>
      <c r="F392" s="40"/>
      <c r="G392" s="40">
        <v>0</v>
      </c>
      <c r="I392" s="40">
        <v>0</v>
      </c>
      <c r="J392" s="40"/>
      <c r="K392" s="40">
        <v>0</v>
      </c>
      <c r="L392" s="40"/>
      <c r="M392" s="40">
        <v>0</v>
      </c>
      <c r="N392" s="40"/>
      <c r="O392" s="40">
        <v>0</v>
      </c>
      <c r="Q392" s="40">
        <v>0</v>
      </c>
      <c r="S392" s="40">
        <v>0</v>
      </c>
      <c r="U392" s="31">
        <v>0</v>
      </c>
      <c r="W392" s="31">
        <v>0</v>
      </c>
      <c r="Y392" s="81">
        <v>0</v>
      </c>
      <c r="AA392" s="81">
        <f t="shared" si="48"/>
        <v>0</v>
      </c>
    </row>
    <row r="393" spans="1:27" x14ac:dyDescent="0.3">
      <c r="A393" s="32" t="s">
        <v>31</v>
      </c>
      <c r="C393" s="40">
        <v>61671.169999999991</v>
      </c>
      <c r="D393" s="28"/>
      <c r="E393" s="40">
        <v>76778.290000000008</v>
      </c>
      <c r="F393" s="40"/>
      <c r="G393" s="40">
        <v>47772.5</v>
      </c>
      <c r="I393" s="40">
        <v>54276.39</v>
      </c>
      <c r="J393" s="40"/>
      <c r="K393" s="40">
        <v>58848.369999999995</v>
      </c>
      <c r="L393" s="40"/>
      <c r="M393" s="40">
        <v>47259.57</v>
      </c>
      <c r="N393" s="40"/>
      <c r="O393" s="40">
        <v>37642.230000000003</v>
      </c>
      <c r="Q393" s="40">
        <v>48753.64</v>
      </c>
      <c r="S393" s="40">
        <v>55038.419999999991</v>
      </c>
      <c r="U393" s="31">
        <v>57323.990000000005</v>
      </c>
      <c r="W393" s="31">
        <v>64408.34</v>
      </c>
      <c r="Y393" s="81">
        <v>68994.880000000005</v>
      </c>
      <c r="AA393" s="81">
        <f t="shared" si="48"/>
        <v>678767.78999999992</v>
      </c>
    </row>
    <row r="394" spans="1:27" x14ac:dyDescent="0.3">
      <c r="A394" s="32" t="s">
        <v>87</v>
      </c>
      <c r="C394" s="40">
        <v>25901.891399999997</v>
      </c>
      <c r="D394" s="28"/>
      <c r="E394" s="40">
        <v>32246.881799999999</v>
      </c>
      <c r="F394" s="40"/>
      <c r="G394" s="40">
        <v>20064.45</v>
      </c>
      <c r="I394" s="40">
        <v>22796.083799999997</v>
      </c>
      <c r="J394" s="40"/>
      <c r="K394" s="40">
        <v>24716.315399999999</v>
      </c>
      <c r="L394" s="40"/>
      <c r="M394" s="40">
        <v>19849.019400000001</v>
      </c>
      <c r="N394" s="40"/>
      <c r="O394" s="40">
        <v>15809.7366</v>
      </c>
      <c r="Q394" s="40">
        <v>20476.5288</v>
      </c>
      <c r="S394" s="40">
        <v>23116.136400000003</v>
      </c>
      <c r="U394" s="31">
        <v>24076.075799999995</v>
      </c>
      <c r="W394" s="31">
        <v>27051.502799999998</v>
      </c>
      <c r="Y394" s="81">
        <v>28977.849600000001</v>
      </c>
      <c r="AA394" s="81">
        <f t="shared" si="48"/>
        <v>285082.47179999994</v>
      </c>
    </row>
    <row r="395" spans="1:27" ht="15" x14ac:dyDescent="0.3">
      <c r="A395" s="32" t="s">
        <v>89</v>
      </c>
      <c r="C395" s="40">
        <v>6167.1170000000011</v>
      </c>
      <c r="D395" s="28"/>
      <c r="E395" s="40">
        <v>7677.8289999999997</v>
      </c>
      <c r="F395" s="40"/>
      <c r="G395" s="40">
        <v>4777.25</v>
      </c>
      <c r="I395" s="40">
        <v>5427.639000000001</v>
      </c>
      <c r="J395" s="40"/>
      <c r="K395" s="40">
        <v>5884.8370000000004</v>
      </c>
      <c r="L395" s="40"/>
      <c r="M395" s="40">
        <v>4725.9569999999994</v>
      </c>
      <c r="N395" s="40"/>
      <c r="O395" s="40">
        <v>3764.2230000000009</v>
      </c>
      <c r="Q395" s="40">
        <v>4875.3639999999996</v>
      </c>
      <c r="S395" s="40">
        <v>5503.8420000000006</v>
      </c>
      <c r="U395" s="31">
        <v>5732.3990000000003</v>
      </c>
      <c r="W395" s="31">
        <v>6440.8340000000007</v>
      </c>
      <c r="Y395" s="81">
        <v>6899.4880000000003</v>
      </c>
      <c r="AA395" s="81">
        <f t="shared" si="48"/>
        <v>67876.77900000001</v>
      </c>
    </row>
    <row r="396" spans="1:27" x14ac:dyDescent="0.3">
      <c r="C396" s="40"/>
      <c r="D396" s="28"/>
      <c r="E396" s="40"/>
      <c r="F396" s="40"/>
      <c r="G396" s="40"/>
      <c r="I396" s="40"/>
      <c r="J396" s="40"/>
      <c r="K396" s="40"/>
      <c r="L396" s="40"/>
      <c r="N396" s="40"/>
      <c r="O396" s="40"/>
      <c r="Q396" s="40"/>
      <c r="S396" s="40"/>
      <c r="U396" s="31"/>
      <c r="W396" s="31"/>
    </row>
    <row r="397" spans="1:27" ht="15.5" x14ac:dyDescent="0.35">
      <c r="A397" s="34" t="s">
        <v>135</v>
      </c>
      <c r="B397" s="60"/>
      <c r="C397" s="64"/>
      <c r="D397" s="28"/>
      <c r="E397" s="64"/>
      <c r="F397" s="40"/>
      <c r="G397" s="74"/>
      <c r="H397" s="65"/>
      <c r="I397" s="64"/>
      <c r="J397" s="66"/>
      <c r="K397" s="64"/>
      <c r="L397" s="40"/>
      <c r="M397" s="64"/>
      <c r="O397" s="64"/>
      <c r="Q397" s="74"/>
      <c r="S397" s="75"/>
      <c r="U397" s="76"/>
      <c r="W397" s="76"/>
      <c r="Y397" s="83"/>
    </row>
    <row r="398" spans="1:27" x14ac:dyDescent="0.3">
      <c r="A398" s="32" t="s">
        <v>1</v>
      </c>
      <c r="C398" s="40">
        <v>332145.27</v>
      </c>
      <c r="D398" s="28"/>
      <c r="E398" s="40">
        <v>330978.78000000003</v>
      </c>
      <c r="F398" s="40"/>
      <c r="G398" s="40">
        <v>304710.51999999996</v>
      </c>
      <c r="I398" s="40">
        <v>319924.49</v>
      </c>
      <c r="K398" s="40">
        <v>312489.25</v>
      </c>
      <c r="M398" s="40">
        <v>245970.77000000002</v>
      </c>
      <c r="O398" s="40">
        <v>201940.46999999997</v>
      </c>
      <c r="Q398" s="40">
        <v>256014.43</v>
      </c>
      <c r="S398" s="40">
        <v>233308.10999999996</v>
      </c>
      <c r="U398" s="31">
        <v>257199.91</v>
      </c>
      <c r="W398" s="31">
        <v>201565.02000000002</v>
      </c>
      <c r="Y398" s="81">
        <v>261607.56999999998</v>
      </c>
      <c r="AA398" s="81">
        <f>SUM(C398:Z398)</f>
        <v>3257854.59</v>
      </c>
    </row>
    <row r="399" spans="1:27" x14ac:dyDescent="0.3">
      <c r="A399" s="32" t="s">
        <v>2</v>
      </c>
      <c r="C399" s="40">
        <v>302352.69</v>
      </c>
      <c r="D399" s="28"/>
      <c r="E399" s="40">
        <v>299233.39</v>
      </c>
      <c r="F399" s="40"/>
      <c r="G399" s="40">
        <v>281559.96000000002</v>
      </c>
      <c r="I399" s="40">
        <v>294720.19000000006</v>
      </c>
      <c r="K399" s="40">
        <v>291460.84000000003</v>
      </c>
      <c r="M399" s="40">
        <v>231984.88999999998</v>
      </c>
      <c r="O399" s="40">
        <v>176493.27000000002</v>
      </c>
      <c r="Q399" s="40">
        <v>231296.95999999996</v>
      </c>
      <c r="S399" s="40">
        <v>209606.05999999997</v>
      </c>
      <c r="U399" s="31">
        <v>241551.62</v>
      </c>
      <c r="W399" s="31">
        <v>181271.68000000005</v>
      </c>
      <c r="Y399" s="81">
        <v>231556.23</v>
      </c>
      <c r="AA399" s="81">
        <f t="shared" ref="AA399:AA403" si="49">SUM(C399:Z399)</f>
        <v>2973087.7800000003</v>
      </c>
    </row>
    <row r="400" spans="1:27" ht="15" x14ac:dyDescent="0.3">
      <c r="A400" s="32" t="s">
        <v>88</v>
      </c>
      <c r="C400" s="40">
        <v>0</v>
      </c>
      <c r="D400" s="28"/>
      <c r="E400" s="40">
        <v>0</v>
      </c>
      <c r="F400" s="40"/>
      <c r="G400" s="40">
        <v>0</v>
      </c>
      <c r="I400" s="40">
        <v>0</v>
      </c>
      <c r="K400" s="40">
        <v>0</v>
      </c>
      <c r="M400" s="40">
        <v>0</v>
      </c>
      <c r="O400" s="40">
        <v>0</v>
      </c>
      <c r="Q400" s="40">
        <v>0</v>
      </c>
      <c r="S400" s="40">
        <v>0</v>
      </c>
      <c r="U400" s="31">
        <v>0</v>
      </c>
      <c r="W400" s="31">
        <v>0</v>
      </c>
      <c r="Y400" s="81">
        <v>0</v>
      </c>
      <c r="AA400" s="81">
        <f t="shared" si="49"/>
        <v>0</v>
      </c>
    </row>
    <row r="401" spans="1:27" x14ac:dyDescent="0.3">
      <c r="A401" s="32" t="s">
        <v>31</v>
      </c>
      <c r="C401" s="40">
        <v>29792.58</v>
      </c>
      <c r="D401" s="28"/>
      <c r="E401" s="40">
        <v>31745.39</v>
      </c>
      <c r="F401" s="40"/>
      <c r="G401" s="40">
        <v>23150.560000000001</v>
      </c>
      <c r="H401" s="40"/>
      <c r="I401" s="40">
        <v>25204.300000000003</v>
      </c>
      <c r="J401" s="40"/>
      <c r="K401" s="40">
        <v>21028.409999999993</v>
      </c>
      <c r="M401" s="40">
        <v>13985.880000000001</v>
      </c>
      <c r="O401" s="40">
        <v>25447.200000000001</v>
      </c>
      <c r="Q401" s="40">
        <v>24717.469999999998</v>
      </c>
      <c r="S401" s="40">
        <v>23702.05</v>
      </c>
      <c r="U401" s="31">
        <v>15648.289999999999</v>
      </c>
      <c r="W401" s="31">
        <v>20293.34</v>
      </c>
      <c r="Y401" s="81">
        <v>30051.34</v>
      </c>
      <c r="AA401" s="81">
        <f t="shared" si="49"/>
        <v>284766.81</v>
      </c>
    </row>
    <row r="402" spans="1:27" x14ac:dyDescent="0.3">
      <c r="A402" s="32" t="s">
        <v>87</v>
      </c>
      <c r="C402" s="40">
        <v>12512.883599999999</v>
      </c>
      <c r="D402" s="28"/>
      <c r="E402" s="40">
        <v>13333.0638</v>
      </c>
      <c r="F402" s="40"/>
      <c r="G402" s="40">
        <v>9723.2351999999992</v>
      </c>
      <c r="H402" s="40"/>
      <c r="I402" s="40">
        <v>10585.806</v>
      </c>
      <c r="J402" s="40"/>
      <c r="K402" s="40">
        <v>8831.9321999999975</v>
      </c>
      <c r="M402" s="40">
        <v>5874.0695999999989</v>
      </c>
      <c r="O402" s="40">
        <v>10687.823999999999</v>
      </c>
      <c r="Q402" s="40">
        <v>10381.3374</v>
      </c>
      <c r="S402" s="40">
        <v>9954.8610000000008</v>
      </c>
      <c r="U402" s="31">
        <v>6572.2817999999997</v>
      </c>
      <c r="W402" s="31">
        <v>8523.2027999999991</v>
      </c>
      <c r="Y402" s="81">
        <v>12621.5628</v>
      </c>
      <c r="AA402" s="81">
        <f t="shared" si="49"/>
        <v>119602.06019999999</v>
      </c>
    </row>
    <row r="403" spans="1:27" ht="15" x14ac:dyDescent="0.3">
      <c r="A403" s="32" t="s">
        <v>89</v>
      </c>
      <c r="C403" s="40">
        <v>2979.2580000000003</v>
      </c>
      <c r="D403" s="28"/>
      <c r="E403" s="40">
        <v>3174.5390000000007</v>
      </c>
      <c r="F403" s="40"/>
      <c r="G403" s="40">
        <v>2315.056</v>
      </c>
      <c r="H403" s="40"/>
      <c r="I403" s="40">
        <v>2520.4300000000003</v>
      </c>
      <c r="J403" s="40"/>
      <c r="K403" s="40">
        <v>2102.8410000000003</v>
      </c>
      <c r="M403" s="40">
        <v>1398.588</v>
      </c>
      <c r="O403" s="40">
        <v>2544.7200000000003</v>
      </c>
      <c r="Q403" s="40">
        <v>2471.7469999999998</v>
      </c>
      <c r="S403" s="40">
        <v>2370.2050000000004</v>
      </c>
      <c r="U403" s="31">
        <v>1564.8290000000002</v>
      </c>
      <c r="W403" s="31">
        <v>2029.3339999999998</v>
      </c>
      <c r="Y403" s="81">
        <v>3005.1340000000005</v>
      </c>
      <c r="AA403" s="81">
        <f t="shared" si="49"/>
        <v>28476.681000000004</v>
      </c>
    </row>
    <row r="404" spans="1:27" x14ac:dyDescent="0.3">
      <c r="C404" s="40"/>
      <c r="D404" s="28"/>
      <c r="E404" s="40"/>
      <c r="F404" s="40"/>
      <c r="G404" s="40"/>
      <c r="H404" s="40"/>
      <c r="I404" s="40"/>
      <c r="J404" s="40"/>
      <c r="K404" s="40"/>
      <c r="O404" s="40"/>
      <c r="Q404" s="40"/>
      <c r="S404" s="40"/>
      <c r="U404" s="31"/>
      <c r="W404" s="31"/>
    </row>
    <row r="405" spans="1:27" ht="15.5" x14ac:dyDescent="0.35">
      <c r="A405" s="34" t="s">
        <v>136</v>
      </c>
      <c r="C405" s="64"/>
      <c r="D405" s="40"/>
      <c r="E405" s="64"/>
      <c r="F405" s="40"/>
      <c r="G405" s="74"/>
      <c r="H405" s="40"/>
      <c r="I405" s="64"/>
      <c r="K405" s="64"/>
      <c r="M405" s="64"/>
      <c r="N405" s="40"/>
      <c r="O405" s="64"/>
      <c r="P405" s="40"/>
      <c r="Q405" s="74"/>
      <c r="S405" s="75"/>
      <c r="U405" s="76"/>
      <c r="W405" s="76"/>
      <c r="Y405" s="83"/>
    </row>
    <row r="406" spans="1:27" x14ac:dyDescent="0.3">
      <c r="A406" s="32" t="s">
        <v>1</v>
      </c>
      <c r="C406" s="40">
        <v>59591.62</v>
      </c>
      <c r="D406" s="40"/>
      <c r="E406" s="40">
        <v>73101.13</v>
      </c>
      <c r="F406" s="40"/>
      <c r="G406" s="40">
        <v>33502.75</v>
      </c>
      <c r="H406" s="40"/>
      <c r="I406" s="40">
        <v>21929.93</v>
      </c>
      <c r="K406" s="40">
        <v>77873.5</v>
      </c>
      <c r="M406" s="40">
        <v>82953.790000000008</v>
      </c>
      <c r="N406" s="40"/>
      <c r="O406" s="40">
        <v>129090.39</v>
      </c>
      <c r="P406" s="40"/>
      <c r="Q406" s="40">
        <v>149339.53999999998</v>
      </c>
      <c r="S406" s="40">
        <v>183525.05</v>
      </c>
      <c r="U406" s="31">
        <v>105006.21999999999</v>
      </c>
      <c r="W406" s="31">
        <v>119294.87999999999</v>
      </c>
      <c r="Y406" s="81">
        <v>146589.20000000001</v>
      </c>
      <c r="AA406" s="81">
        <f>SUM(C406:Z406)</f>
        <v>1181798</v>
      </c>
    </row>
    <row r="407" spans="1:27" x14ac:dyDescent="0.3">
      <c r="A407" s="32" t="s">
        <v>2</v>
      </c>
      <c r="C407" s="40">
        <v>54389.919999999998</v>
      </c>
      <c r="D407" s="40"/>
      <c r="E407" s="40">
        <v>68056.240000000005</v>
      </c>
      <c r="F407" s="40"/>
      <c r="G407" s="40">
        <v>29826.05</v>
      </c>
      <c r="H407" s="40"/>
      <c r="I407" s="40">
        <v>19222.299999999996</v>
      </c>
      <c r="K407" s="40">
        <v>70115.070000000007</v>
      </c>
      <c r="M407" s="40">
        <v>79133.919999999998</v>
      </c>
      <c r="O407" s="40">
        <v>117451.57999999999</v>
      </c>
      <c r="Q407" s="40">
        <v>141416.58000000002</v>
      </c>
      <c r="S407" s="40">
        <v>168912.52999999997</v>
      </c>
      <c r="U407" s="31">
        <v>93603.010000000009</v>
      </c>
      <c r="W407" s="31">
        <v>107924.05999999998</v>
      </c>
      <c r="Y407" s="81">
        <v>137161.56</v>
      </c>
      <c r="AA407" s="81">
        <f t="shared" ref="AA407:AA411" si="50">SUM(C407:Z407)</f>
        <v>1087212.8199999998</v>
      </c>
    </row>
    <row r="408" spans="1:27" ht="15" x14ac:dyDescent="0.3">
      <c r="A408" s="32" t="s">
        <v>88</v>
      </c>
      <c r="C408" s="40">
        <v>0</v>
      </c>
      <c r="D408" s="40"/>
      <c r="E408" s="40">
        <v>0</v>
      </c>
      <c r="F408" s="40"/>
      <c r="G408" s="40">
        <v>0</v>
      </c>
      <c r="H408" s="40"/>
      <c r="I408" s="40">
        <v>0</v>
      </c>
      <c r="K408" s="40">
        <v>0</v>
      </c>
      <c r="M408" s="40">
        <v>0</v>
      </c>
      <c r="O408" s="40">
        <v>0</v>
      </c>
      <c r="Q408" s="40">
        <v>0</v>
      </c>
      <c r="S408" s="40">
        <v>0</v>
      </c>
      <c r="U408" s="31">
        <v>0</v>
      </c>
      <c r="W408" s="31">
        <v>0</v>
      </c>
      <c r="Y408" s="81">
        <v>0</v>
      </c>
      <c r="AA408" s="81">
        <f t="shared" si="50"/>
        <v>0</v>
      </c>
    </row>
    <row r="409" spans="1:27" x14ac:dyDescent="0.3">
      <c r="A409" s="32" t="s">
        <v>31</v>
      </c>
      <c r="C409" s="40">
        <v>5201.7</v>
      </c>
      <c r="D409" s="40"/>
      <c r="E409" s="40">
        <v>5044.8900000000003</v>
      </c>
      <c r="F409" s="40"/>
      <c r="G409" s="40">
        <v>3676.7</v>
      </c>
      <c r="H409" s="40"/>
      <c r="I409" s="40">
        <v>2707.6299999999997</v>
      </c>
      <c r="K409" s="40">
        <v>7758.43</v>
      </c>
      <c r="L409" s="40"/>
      <c r="M409" s="40">
        <v>3819.8700000000003</v>
      </c>
      <c r="O409" s="40">
        <v>11638.809999999998</v>
      </c>
      <c r="Q409" s="40">
        <v>7922.9599999999982</v>
      </c>
      <c r="S409" s="40">
        <v>14612.52</v>
      </c>
      <c r="U409" s="31">
        <v>11403.21</v>
      </c>
      <c r="W409" s="31">
        <v>11370.819999999998</v>
      </c>
      <c r="Y409" s="81">
        <v>9427.64</v>
      </c>
      <c r="AA409" s="81">
        <f t="shared" si="50"/>
        <v>94585.18</v>
      </c>
    </row>
    <row r="410" spans="1:27" x14ac:dyDescent="0.3">
      <c r="A410" s="32" t="s">
        <v>87</v>
      </c>
      <c r="C410" s="40">
        <v>2184.7139999999999</v>
      </c>
      <c r="D410" s="40"/>
      <c r="E410" s="40">
        <v>2118.8537999999999</v>
      </c>
      <c r="F410" s="40"/>
      <c r="G410" s="40">
        <v>1544.2140000000002</v>
      </c>
      <c r="H410" s="40"/>
      <c r="I410" s="40">
        <v>1137.2046</v>
      </c>
      <c r="J410" s="40"/>
      <c r="K410" s="40">
        <v>3258.5406000000003</v>
      </c>
      <c r="L410" s="40"/>
      <c r="M410" s="40">
        <v>1604.3453999999999</v>
      </c>
      <c r="O410" s="40">
        <v>4888.3001999999997</v>
      </c>
      <c r="Q410" s="40">
        <v>3327.6431999999995</v>
      </c>
      <c r="S410" s="40">
        <v>6137.2583999999988</v>
      </c>
      <c r="U410" s="31">
        <v>4789.3482000000004</v>
      </c>
      <c r="W410" s="31">
        <v>4775.7444000000005</v>
      </c>
      <c r="Y410" s="81">
        <v>3959.6088</v>
      </c>
      <c r="AA410" s="81">
        <f t="shared" si="50"/>
        <v>39725.775600000001</v>
      </c>
    </row>
    <row r="411" spans="1:27" ht="15" x14ac:dyDescent="0.3">
      <c r="A411" s="32" t="s">
        <v>89</v>
      </c>
      <c r="C411" s="40">
        <v>520.17000000000007</v>
      </c>
      <c r="D411" s="40"/>
      <c r="E411" s="40">
        <v>504.48899999999992</v>
      </c>
      <c r="F411" s="40"/>
      <c r="G411" s="40">
        <v>367.67</v>
      </c>
      <c r="I411" s="40">
        <v>270.76300000000003</v>
      </c>
      <c r="K411" s="40">
        <v>775.84299999999996</v>
      </c>
      <c r="M411" s="40">
        <v>381.98700000000002</v>
      </c>
      <c r="O411" s="40">
        <v>1163.8810000000001</v>
      </c>
      <c r="Q411" s="40">
        <v>792.29599999999994</v>
      </c>
      <c r="S411" s="40">
        <v>1461.2520000000002</v>
      </c>
      <c r="U411" s="31">
        <v>1140.3210000000001</v>
      </c>
      <c r="W411" s="31">
        <v>1137.0819999999999</v>
      </c>
      <c r="Y411" s="81">
        <v>942.76400000000012</v>
      </c>
      <c r="AA411" s="81">
        <f t="shared" si="50"/>
        <v>9458.518</v>
      </c>
    </row>
    <row r="412" spans="1:27" x14ac:dyDescent="0.3">
      <c r="C412" s="40"/>
      <c r="D412" s="40"/>
      <c r="E412" s="40"/>
      <c r="F412" s="40"/>
      <c r="G412" s="40"/>
      <c r="I412" s="40"/>
      <c r="K412" s="40"/>
      <c r="O412" s="40"/>
      <c r="Q412" s="40"/>
      <c r="S412" s="40"/>
      <c r="U412" s="31"/>
      <c r="W412" s="31"/>
    </row>
    <row r="413" spans="1:27" ht="15.5" x14ac:dyDescent="0.35">
      <c r="A413" s="34" t="s">
        <v>137</v>
      </c>
      <c r="C413" s="64"/>
      <c r="D413" s="40"/>
      <c r="E413" s="64"/>
      <c r="F413" s="40"/>
      <c r="G413" s="74"/>
      <c r="I413" s="64"/>
      <c r="K413" s="64"/>
      <c r="M413" s="64"/>
      <c r="O413" s="64"/>
      <c r="Q413" s="74"/>
      <c r="S413" s="75"/>
      <c r="U413" s="76"/>
      <c r="W413" s="76"/>
      <c r="Y413" s="83"/>
    </row>
    <row r="414" spans="1:27" x14ac:dyDescent="0.3">
      <c r="A414" s="32" t="s">
        <v>1</v>
      </c>
      <c r="C414" s="40">
        <v>239336.26</v>
      </c>
      <c r="D414" s="40"/>
      <c r="E414" s="40">
        <v>322322.5</v>
      </c>
      <c r="F414" s="40"/>
      <c r="G414" s="40">
        <v>233971.13999999998</v>
      </c>
      <c r="I414" s="40">
        <v>136228.85000000003</v>
      </c>
      <c r="K414" s="40">
        <v>161759.89000000001</v>
      </c>
      <c r="M414" s="40">
        <v>179741.16999999998</v>
      </c>
      <c r="O414" s="40">
        <v>170844.72999999998</v>
      </c>
      <c r="Q414" s="40">
        <v>195757.47000000003</v>
      </c>
      <c r="S414" s="40">
        <v>285327.81</v>
      </c>
      <c r="U414" s="31">
        <v>231446.53</v>
      </c>
      <c r="W414" s="31">
        <v>228038.9</v>
      </c>
      <c r="Y414" s="81">
        <v>209356.4</v>
      </c>
      <c r="AA414" s="81">
        <f>SUM(C414:Z414)</f>
        <v>2594131.65</v>
      </c>
    </row>
    <row r="415" spans="1:27" x14ac:dyDescent="0.3">
      <c r="A415" s="32" t="s">
        <v>2</v>
      </c>
      <c r="C415" s="40">
        <v>225583.50999999998</v>
      </c>
      <c r="D415" s="40"/>
      <c r="E415" s="40">
        <v>296076.93</v>
      </c>
      <c r="F415" s="40"/>
      <c r="G415" s="40">
        <v>212755.45</v>
      </c>
      <c r="I415" s="40">
        <v>116920.93</v>
      </c>
      <c r="K415" s="40">
        <v>151114.64000000001</v>
      </c>
      <c r="M415" s="40">
        <v>161922.35</v>
      </c>
      <c r="O415" s="40">
        <v>154829.15</v>
      </c>
      <c r="Q415" s="40">
        <v>171158.58</v>
      </c>
      <c r="S415" s="40">
        <v>268532.46999999997</v>
      </c>
      <c r="U415" s="31">
        <v>214674.60999999996</v>
      </c>
      <c r="W415" s="31">
        <v>204005.35</v>
      </c>
      <c r="Y415" s="81">
        <v>184930.55</v>
      </c>
      <c r="AA415" s="81">
        <f t="shared" ref="AA415:AA419" si="51">SUM(C415:Z415)</f>
        <v>2362504.5199999996</v>
      </c>
    </row>
    <row r="416" spans="1:27" ht="15" x14ac:dyDescent="0.3">
      <c r="A416" s="32" t="s">
        <v>88</v>
      </c>
      <c r="C416" s="40">
        <v>0</v>
      </c>
      <c r="D416" s="40"/>
      <c r="E416" s="40">
        <v>0</v>
      </c>
      <c r="F416" s="40"/>
      <c r="G416" s="40">
        <v>0</v>
      </c>
      <c r="I416" s="40">
        <v>0</v>
      </c>
      <c r="K416" s="40">
        <v>0</v>
      </c>
      <c r="M416" s="40">
        <v>0</v>
      </c>
      <c r="O416" s="40">
        <v>0</v>
      </c>
      <c r="Q416" s="40">
        <v>0</v>
      </c>
      <c r="S416" s="40">
        <v>0</v>
      </c>
      <c r="U416" s="31">
        <v>0</v>
      </c>
      <c r="W416" s="31">
        <v>0</v>
      </c>
      <c r="Y416" s="81">
        <v>0</v>
      </c>
      <c r="AA416" s="81">
        <f t="shared" si="51"/>
        <v>0</v>
      </c>
    </row>
    <row r="417" spans="1:27" x14ac:dyDescent="0.3">
      <c r="A417" s="32" t="s">
        <v>31</v>
      </c>
      <c r="C417" s="40">
        <v>13752.750000000002</v>
      </c>
      <c r="D417" s="40"/>
      <c r="E417" s="40">
        <v>26245.57</v>
      </c>
      <c r="F417" s="40"/>
      <c r="G417" s="40">
        <v>21215.69</v>
      </c>
      <c r="I417" s="40">
        <v>19307.919999999998</v>
      </c>
      <c r="K417" s="40">
        <v>10645.250000000002</v>
      </c>
      <c r="M417" s="40">
        <v>17818.82</v>
      </c>
      <c r="O417" s="40">
        <v>16015.58</v>
      </c>
      <c r="Q417" s="40">
        <v>24598.89</v>
      </c>
      <c r="S417" s="40">
        <v>16795.34</v>
      </c>
      <c r="U417" s="31">
        <v>16771.919999999998</v>
      </c>
      <c r="W417" s="31">
        <v>24033.550000000003</v>
      </c>
      <c r="Y417" s="81">
        <v>24425.850000000002</v>
      </c>
      <c r="AA417" s="81">
        <f t="shared" si="51"/>
        <v>231627.12999999998</v>
      </c>
    </row>
    <row r="418" spans="1:27" x14ac:dyDescent="0.3">
      <c r="A418" s="32" t="s">
        <v>87</v>
      </c>
      <c r="C418" s="40">
        <v>5776.1549999999997</v>
      </c>
      <c r="D418" s="40"/>
      <c r="E418" s="40">
        <v>11023.139399999998</v>
      </c>
      <c r="F418" s="40"/>
      <c r="G418" s="40">
        <v>8910.5897999999997</v>
      </c>
      <c r="I418" s="40">
        <v>8109.326399999999</v>
      </c>
      <c r="K418" s="40">
        <v>4471.0050000000001</v>
      </c>
      <c r="M418" s="40">
        <v>7483.9044000000004</v>
      </c>
      <c r="O418" s="40">
        <v>6726.5436</v>
      </c>
      <c r="Q418" s="40">
        <v>10331.533799999999</v>
      </c>
      <c r="S418" s="40">
        <v>7054.0428000000002</v>
      </c>
      <c r="U418" s="31">
        <v>7044.2064</v>
      </c>
      <c r="W418" s="31">
        <v>10094.090999999999</v>
      </c>
      <c r="Y418" s="81">
        <v>10258.857000000002</v>
      </c>
      <c r="AA418" s="81">
        <f t="shared" si="51"/>
        <v>97283.394599999985</v>
      </c>
    </row>
    <row r="419" spans="1:27" ht="15" x14ac:dyDescent="0.3">
      <c r="A419" s="32" t="s">
        <v>89</v>
      </c>
      <c r="C419" s="40">
        <v>1375.2749999999999</v>
      </c>
      <c r="D419" s="40"/>
      <c r="E419" s="40">
        <v>2624.5570000000002</v>
      </c>
      <c r="F419" s="40"/>
      <c r="G419" s="40">
        <v>2121.569</v>
      </c>
      <c r="I419" s="40">
        <v>1930.7920000000004</v>
      </c>
      <c r="K419" s="40">
        <v>1064.5249999999999</v>
      </c>
      <c r="M419" s="40">
        <v>1781.8820000000001</v>
      </c>
      <c r="O419" s="40">
        <v>1601.558</v>
      </c>
      <c r="Q419" s="40">
        <v>2459.8889999999997</v>
      </c>
      <c r="S419" s="40">
        <v>1679.5339999999999</v>
      </c>
      <c r="U419" s="31">
        <v>1677.1920000000002</v>
      </c>
      <c r="W419" s="31">
        <v>2403.3549999999996</v>
      </c>
      <c r="Y419" s="81">
        <v>2442.585</v>
      </c>
      <c r="AA419" s="81">
        <f t="shared" si="51"/>
        <v>23162.712999999996</v>
      </c>
    </row>
    <row r="420" spans="1:27" x14ac:dyDescent="0.3">
      <c r="C420" s="40"/>
      <c r="D420" s="40"/>
      <c r="E420" s="40"/>
      <c r="F420" s="40"/>
      <c r="G420" s="40"/>
      <c r="I420" s="40"/>
      <c r="K420" s="40"/>
      <c r="O420" s="40"/>
      <c r="Q420" s="40"/>
      <c r="S420" s="40"/>
      <c r="U420" s="31"/>
      <c r="W420" s="31"/>
    </row>
    <row r="421" spans="1:27" ht="15.5" x14ac:dyDescent="0.35">
      <c r="A421" s="34" t="s">
        <v>138</v>
      </c>
      <c r="C421" s="64"/>
      <c r="D421" s="40"/>
      <c r="E421" s="64"/>
      <c r="F421" s="40"/>
      <c r="G421" s="74"/>
      <c r="I421" s="64"/>
      <c r="K421" s="64"/>
      <c r="M421" s="64"/>
      <c r="O421" s="64"/>
      <c r="Q421" s="74"/>
      <c r="S421" s="75"/>
      <c r="U421" s="76"/>
      <c r="W421" s="76"/>
      <c r="Y421" s="83"/>
    </row>
    <row r="422" spans="1:27" x14ac:dyDescent="0.3">
      <c r="A422" s="32" t="s">
        <v>1</v>
      </c>
      <c r="C422" s="40">
        <v>580091.80999999994</v>
      </c>
      <c r="D422" s="40"/>
      <c r="E422" s="40">
        <v>480941.54</v>
      </c>
      <c r="F422" s="40"/>
      <c r="G422" s="40">
        <v>390559.13</v>
      </c>
      <c r="I422" s="40">
        <v>383265.93999999994</v>
      </c>
      <c r="K422" s="40">
        <v>253839.36999999997</v>
      </c>
      <c r="M422" s="40">
        <v>311443.88</v>
      </c>
      <c r="O422" s="40">
        <v>466174.15</v>
      </c>
      <c r="Q422" s="40">
        <v>334062.90999999997</v>
      </c>
      <c r="S422" s="40">
        <v>338216.89</v>
      </c>
      <c r="U422" s="31">
        <v>302618.61</v>
      </c>
      <c r="W422" s="31">
        <v>460787.79999999993</v>
      </c>
      <c r="Y422" s="81">
        <v>409483.11000000004</v>
      </c>
      <c r="AA422" s="81">
        <f>SUM(C422:Z422)</f>
        <v>4711485.1400000006</v>
      </c>
    </row>
    <row r="423" spans="1:27" x14ac:dyDescent="0.3">
      <c r="A423" s="32" t="s">
        <v>2</v>
      </c>
      <c r="C423" s="40">
        <v>545168.14</v>
      </c>
      <c r="D423" s="40"/>
      <c r="E423" s="40">
        <v>448970.19</v>
      </c>
      <c r="F423" s="40"/>
      <c r="G423" s="40">
        <v>363975.90000000008</v>
      </c>
      <c r="I423" s="40">
        <v>344037.91000000003</v>
      </c>
      <c r="K423" s="40">
        <v>228421.40999999997</v>
      </c>
      <c r="M423" s="40">
        <v>279036.53999999998</v>
      </c>
      <c r="O423" s="40">
        <v>428546.76</v>
      </c>
      <c r="Q423" s="40">
        <v>297416.18</v>
      </c>
      <c r="S423" s="40">
        <v>300535.14</v>
      </c>
      <c r="U423" s="31">
        <v>267244.86</v>
      </c>
      <c r="W423" s="31">
        <v>425150.75</v>
      </c>
      <c r="Y423" s="81">
        <v>368647.74</v>
      </c>
      <c r="AA423" s="81">
        <f t="shared" ref="AA423:AA427" si="52">SUM(C423:Z423)</f>
        <v>4297151.5199999996</v>
      </c>
    </row>
    <row r="424" spans="1:27" ht="15" x14ac:dyDescent="0.3">
      <c r="A424" s="32" t="s">
        <v>88</v>
      </c>
      <c r="C424" s="40">
        <v>0</v>
      </c>
      <c r="D424" s="40"/>
      <c r="E424" s="40">
        <v>0</v>
      </c>
      <c r="F424" s="40"/>
      <c r="G424" s="40">
        <v>0</v>
      </c>
      <c r="I424" s="40">
        <v>0</v>
      </c>
      <c r="K424" s="40">
        <v>0</v>
      </c>
      <c r="M424" s="40">
        <v>0</v>
      </c>
      <c r="O424" s="40">
        <v>0</v>
      </c>
      <c r="Q424" s="40">
        <v>0</v>
      </c>
      <c r="S424" s="40">
        <v>0</v>
      </c>
      <c r="U424" s="31">
        <v>0</v>
      </c>
      <c r="W424" s="31">
        <v>0</v>
      </c>
      <c r="Y424" s="81">
        <v>0</v>
      </c>
      <c r="AA424" s="81">
        <f t="shared" si="52"/>
        <v>0</v>
      </c>
    </row>
    <row r="425" spans="1:27" x14ac:dyDescent="0.3">
      <c r="A425" s="32" t="s">
        <v>31</v>
      </c>
      <c r="C425" s="40">
        <v>34923.67</v>
      </c>
      <c r="D425" s="40"/>
      <c r="E425" s="40">
        <v>31971.350000000006</v>
      </c>
      <c r="F425" s="40"/>
      <c r="G425" s="40">
        <v>26583.229999999996</v>
      </c>
      <c r="I425" s="40">
        <v>39228.03</v>
      </c>
      <c r="K425" s="40">
        <v>25417.960000000003</v>
      </c>
      <c r="M425" s="40">
        <v>32407.34</v>
      </c>
      <c r="O425" s="40">
        <v>37627.39</v>
      </c>
      <c r="Q425" s="40">
        <v>36646.730000000003</v>
      </c>
      <c r="S425" s="40">
        <v>37681.75</v>
      </c>
      <c r="U425" s="31">
        <v>35373.75</v>
      </c>
      <c r="W425" s="31">
        <v>35637.049999999996</v>
      </c>
      <c r="Y425" s="81">
        <v>40835.369999999995</v>
      </c>
      <c r="AA425" s="81">
        <f t="shared" si="52"/>
        <v>414333.61999999994</v>
      </c>
    </row>
    <row r="426" spans="1:27" x14ac:dyDescent="0.3">
      <c r="A426" s="32" t="s">
        <v>87</v>
      </c>
      <c r="C426" s="40">
        <v>14667.9414</v>
      </c>
      <c r="D426" s="40"/>
      <c r="E426" s="40">
        <v>13427.966999999997</v>
      </c>
      <c r="F426" s="40"/>
      <c r="G426" s="40">
        <v>11164.9566</v>
      </c>
      <c r="I426" s="40">
        <v>16475.7726</v>
      </c>
      <c r="K426" s="40">
        <v>10675.543199999998</v>
      </c>
      <c r="M426" s="40">
        <v>13611.0828</v>
      </c>
      <c r="O426" s="40">
        <v>15803.503800000002</v>
      </c>
      <c r="Q426" s="40">
        <v>15391.6266</v>
      </c>
      <c r="S426" s="40">
        <v>15826.335000000001</v>
      </c>
      <c r="U426" s="31">
        <v>14856.974999999999</v>
      </c>
      <c r="W426" s="31">
        <v>14967.560999999998</v>
      </c>
      <c r="Y426" s="81">
        <v>17150.855399999997</v>
      </c>
      <c r="AA426" s="81">
        <f t="shared" si="52"/>
        <v>174020.12040000001</v>
      </c>
    </row>
    <row r="427" spans="1:27" ht="15" x14ac:dyDescent="0.3">
      <c r="A427" s="32" t="s">
        <v>89</v>
      </c>
      <c r="C427" s="40">
        <v>3492.3670000000002</v>
      </c>
      <c r="D427" s="40"/>
      <c r="E427" s="40">
        <v>3197.1349999999998</v>
      </c>
      <c r="F427" s="40"/>
      <c r="G427" s="40">
        <v>2658.3229999999994</v>
      </c>
      <c r="I427" s="40">
        <v>3922.8030000000008</v>
      </c>
      <c r="K427" s="40">
        <v>2541.7960000000003</v>
      </c>
      <c r="M427" s="40">
        <v>3240.7339999999999</v>
      </c>
      <c r="O427" s="40">
        <v>3762.7390000000005</v>
      </c>
      <c r="Q427" s="40">
        <v>3664.6730000000007</v>
      </c>
      <c r="S427" s="40">
        <v>3768.1750000000002</v>
      </c>
      <c r="U427" s="31">
        <v>3537.375</v>
      </c>
      <c r="W427" s="31">
        <v>3563.7050000000004</v>
      </c>
      <c r="Y427" s="81">
        <v>4083.5370000000003</v>
      </c>
      <c r="AA427" s="81">
        <f t="shared" si="52"/>
        <v>41433.361999999994</v>
      </c>
    </row>
    <row r="428" spans="1:27" x14ac:dyDescent="0.3">
      <c r="C428" s="40"/>
      <c r="D428" s="40"/>
      <c r="E428" s="40"/>
      <c r="F428" s="40"/>
      <c r="G428" s="40"/>
      <c r="I428" s="40"/>
      <c r="K428" s="40"/>
      <c r="O428" s="40"/>
      <c r="Q428" s="40"/>
      <c r="S428" s="40"/>
      <c r="U428" s="31"/>
      <c r="W428" s="31"/>
    </row>
    <row r="429" spans="1:27" ht="15.5" x14ac:dyDescent="0.35">
      <c r="A429" s="50" t="s">
        <v>139</v>
      </c>
      <c r="C429" s="64"/>
      <c r="D429" s="40"/>
      <c r="E429" s="64"/>
      <c r="F429" s="40"/>
      <c r="G429" s="74"/>
      <c r="I429" s="64"/>
      <c r="K429" s="64"/>
      <c r="M429" s="64"/>
      <c r="O429" s="64"/>
      <c r="Q429" s="74"/>
      <c r="S429" s="75"/>
      <c r="U429" s="76"/>
      <c r="W429" s="76"/>
      <c r="Y429" s="83"/>
    </row>
    <row r="430" spans="1:27" x14ac:dyDescent="0.3">
      <c r="A430" s="32" t="s">
        <v>1</v>
      </c>
      <c r="C430" s="40">
        <v>451389.37</v>
      </c>
      <c r="D430" s="40"/>
      <c r="E430" s="40">
        <v>559551.54</v>
      </c>
      <c r="F430" s="40"/>
      <c r="G430" s="40">
        <v>551181.99</v>
      </c>
      <c r="I430" s="40">
        <v>674142.4</v>
      </c>
      <c r="K430" s="40">
        <v>547462.67999999993</v>
      </c>
      <c r="M430" s="40">
        <v>503569.18000000005</v>
      </c>
      <c r="O430" s="40">
        <v>427465.2</v>
      </c>
      <c r="Q430" s="40">
        <v>468035.54000000004</v>
      </c>
      <c r="S430" s="40">
        <v>446565.86</v>
      </c>
      <c r="U430" s="31">
        <v>372546.93</v>
      </c>
      <c r="W430" s="31">
        <v>453791.95000000007</v>
      </c>
      <c r="Y430" s="81">
        <v>455405.76999999996</v>
      </c>
      <c r="AA430" s="81">
        <f>SUM(C430:Z430)</f>
        <v>5911108.4099999992</v>
      </c>
    </row>
    <row r="431" spans="1:27" x14ac:dyDescent="0.3">
      <c r="A431" s="32" t="s">
        <v>2</v>
      </c>
      <c r="C431" s="40">
        <v>411626.18000000005</v>
      </c>
      <c r="D431" s="40"/>
      <c r="E431" s="40">
        <v>514442.7</v>
      </c>
      <c r="F431" s="40"/>
      <c r="G431" s="40">
        <v>505179</v>
      </c>
      <c r="I431" s="40">
        <v>629007.42999999993</v>
      </c>
      <c r="K431" s="40">
        <v>503830.71</v>
      </c>
      <c r="M431" s="40">
        <v>453999.13</v>
      </c>
      <c r="O431" s="40">
        <v>386820.75</v>
      </c>
      <c r="Q431" s="40">
        <v>423486.06</v>
      </c>
      <c r="S431" s="40">
        <v>404326.53</v>
      </c>
      <c r="U431" s="31">
        <v>334646.26999999996</v>
      </c>
      <c r="W431" s="31">
        <v>408299.1</v>
      </c>
      <c r="Y431" s="81">
        <v>417963.46000000008</v>
      </c>
      <c r="AA431" s="81">
        <f t="shared" ref="AA431:AA435" si="53">SUM(C431:Z431)</f>
        <v>5393627.3199999994</v>
      </c>
    </row>
    <row r="432" spans="1:27" ht="15" x14ac:dyDescent="0.3">
      <c r="A432" s="32" t="s">
        <v>88</v>
      </c>
      <c r="C432" s="40">
        <v>0</v>
      </c>
      <c r="D432" s="40"/>
      <c r="E432" s="40">
        <v>0</v>
      </c>
      <c r="F432" s="40"/>
      <c r="G432" s="40">
        <v>0</v>
      </c>
      <c r="I432" s="40">
        <v>0</v>
      </c>
      <c r="K432" s="40">
        <v>0</v>
      </c>
      <c r="M432" s="40">
        <v>0</v>
      </c>
      <c r="O432" s="40">
        <v>0</v>
      </c>
      <c r="Q432" s="40">
        <v>0</v>
      </c>
      <c r="S432" s="40">
        <v>0</v>
      </c>
      <c r="U432" s="31">
        <v>0</v>
      </c>
      <c r="W432" s="31">
        <v>0</v>
      </c>
      <c r="Y432" s="81">
        <v>0</v>
      </c>
      <c r="AA432" s="81">
        <f t="shared" si="53"/>
        <v>0</v>
      </c>
    </row>
    <row r="433" spans="1:27" x14ac:dyDescent="0.3">
      <c r="A433" s="32" t="s">
        <v>31</v>
      </c>
      <c r="C433" s="40">
        <v>39763.19</v>
      </c>
      <c r="D433" s="40"/>
      <c r="E433" s="40">
        <v>45108.84</v>
      </c>
      <c r="F433" s="40"/>
      <c r="G433" s="40">
        <v>46002.99</v>
      </c>
      <c r="I433" s="40">
        <v>45134.97</v>
      </c>
      <c r="K433" s="40">
        <v>43631.970000000008</v>
      </c>
      <c r="M433" s="40">
        <v>49570.05</v>
      </c>
      <c r="O433" s="40">
        <v>40644.449999999997</v>
      </c>
      <c r="Q433" s="40">
        <v>44549.48</v>
      </c>
      <c r="S433" s="40">
        <v>42239.330000000009</v>
      </c>
      <c r="U433" s="31">
        <v>37900.659999999996</v>
      </c>
      <c r="W433" s="31">
        <v>45492.85</v>
      </c>
      <c r="Y433" s="81">
        <v>37442.31</v>
      </c>
      <c r="AA433" s="81">
        <f t="shared" si="53"/>
        <v>517481.08999999997</v>
      </c>
    </row>
    <row r="434" spans="1:27" x14ac:dyDescent="0.3">
      <c r="A434" s="32" t="s">
        <v>87</v>
      </c>
      <c r="C434" s="40">
        <v>16700.539799999999</v>
      </c>
      <c r="D434" s="40"/>
      <c r="E434" s="40">
        <v>18945.712800000001</v>
      </c>
      <c r="F434" s="40"/>
      <c r="G434" s="40">
        <v>19321.255799999999</v>
      </c>
      <c r="I434" s="40">
        <v>18956.687399999999</v>
      </c>
      <c r="K434" s="40">
        <v>18325.4274</v>
      </c>
      <c r="M434" s="40">
        <v>20819.421000000002</v>
      </c>
      <c r="O434" s="40">
        <v>17070.668999999998</v>
      </c>
      <c r="Q434" s="40">
        <v>18710.781599999998</v>
      </c>
      <c r="S434" s="40">
        <v>17740.518599999999</v>
      </c>
      <c r="U434" s="31">
        <v>15918.277199999999</v>
      </c>
      <c r="W434" s="31">
        <v>19106.996999999999</v>
      </c>
      <c r="Y434" s="81">
        <v>15725.770199999999</v>
      </c>
      <c r="AA434" s="81">
        <f t="shared" si="53"/>
        <v>217342.05780000001</v>
      </c>
    </row>
    <row r="435" spans="1:27" ht="15" x14ac:dyDescent="0.3">
      <c r="A435" s="32" t="s">
        <v>89</v>
      </c>
      <c r="C435" s="40">
        <v>3976.3190000000004</v>
      </c>
      <c r="D435" s="40"/>
      <c r="E435" s="40">
        <v>4510.884</v>
      </c>
      <c r="F435" s="40"/>
      <c r="G435" s="40">
        <v>4600.299</v>
      </c>
      <c r="I435" s="40">
        <v>4513.4969999999994</v>
      </c>
      <c r="K435" s="40">
        <v>4363.1970000000001</v>
      </c>
      <c r="M435" s="40">
        <v>4957.0050000000001</v>
      </c>
      <c r="O435" s="40">
        <v>4064.4450000000006</v>
      </c>
      <c r="Q435" s="40">
        <v>4454.9480000000003</v>
      </c>
      <c r="S435" s="40">
        <v>4223.933</v>
      </c>
      <c r="U435" s="31">
        <v>3790.0660000000003</v>
      </c>
      <c r="W435" s="31">
        <v>4549.2849999999999</v>
      </c>
      <c r="Y435" s="81">
        <v>3744.2310000000002</v>
      </c>
      <c r="AA435" s="81">
        <f t="shared" si="53"/>
        <v>51748.108999999997</v>
      </c>
    </row>
    <row r="436" spans="1:27" x14ac:dyDescent="0.3">
      <c r="C436" s="40"/>
      <c r="D436" s="40"/>
      <c r="E436" s="40"/>
      <c r="F436" s="40"/>
      <c r="G436" s="40"/>
      <c r="I436" s="40"/>
      <c r="K436" s="40"/>
      <c r="O436" s="40"/>
      <c r="Q436" s="40"/>
      <c r="S436" s="40"/>
      <c r="U436" s="31"/>
      <c r="W436" s="31"/>
    </row>
    <row r="437" spans="1:27" ht="15.5" x14ac:dyDescent="0.35">
      <c r="A437" s="34" t="s">
        <v>140</v>
      </c>
      <c r="C437" s="64"/>
      <c r="D437" s="40"/>
      <c r="E437" s="64"/>
      <c r="F437" s="40"/>
      <c r="G437" s="74"/>
      <c r="I437" s="64"/>
      <c r="K437" s="64"/>
      <c r="M437" s="64"/>
      <c r="O437" s="64"/>
      <c r="Q437" s="74"/>
      <c r="S437" s="75"/>
      <c r="U437" s="76"/>
      <c r="W437" s="76"/>
      <c r="Y437" s="83"/>
    </row>
    <row r="438" spans="1:27" x14ac:dyDescent="0.3">
      <c r="A438" s="32" t="s">
        <v>1</v>
      </c>
      <c r="C438" s="40">
        <v>171203.02000000002</v>
      </c>
      <c r="D438" s="40"/>
      <c r="E438" s="40">
        <v>294784.01</v>
      </c>
      <c r="F438" s="40"/>
      <c r="G438" s="40">
        <v>278542.99</v>
      </c>
      <c r="I438" s="40">
        <v>338654.26999999996</v>
      </c>
      <c r="K438" s="40">
        <v>276198.58</v>
      </c>
      <c r="M438" s="40">
        <v>244428.78000000003</v>
      </c>
      <c r="O438" s="40">
        <v>249584.35</v>
      </c>
      <c r="Q438" s="40">
        <v>285489.62</v>
      </c>
      <c r="S438" s="40">
        <v>262821.69999999995</v>
      </c>
      <c r="U438" s="31">
        <v>300777.02</v>
      </c>
      <c r="W438" s="31">
        <v>158027.38</v>
      </c>
      <c r="Y438" s="81">
        <v>169495.43999999997</v>
      </c>
      <c r="AA438" s="81">
        <f>SUM(C438:Z438)</f>
        <v>3030007.16</v>
      </c>
    </row>
    <row r="439" spans="1:27" x14ac:dyDescent="0.3">
      <c r="A439" s="32" t="s">
        <v>2</v>
      </c>
      <c r="C439" s="40">
        <v>153745.06999999998</v>
      </c>
      <c r="D439" s="40"/>
      <c r="E439" s="40">
        <v>271483.95</v>
      </c>
      <c r="F439" s="40"/>
      <c r="G439" s="40">
        <v>258081.3</v>
      </c>
      <c r="I439" s="40">
        <v>318998.99</v>
      </c>
      <c r="K439" s="40">
        <v>244056.86000000004</v>
      </c>
      <c r="M439" s="40">
        <v>222858.08</v>
      </c>
      <c r="O439" s="40">
        <v>217316.27</v>
      </c>
      <c r="Q439" s="40">
        <v>266317.51</v>
      </c>
      <c r="S439" s="40">
        <v>253196.63</v>
      </c>
      <c r="U439" s="31">
        <v>282516.96999999997</v>
      </c>
      <c r="W439" s="31">
        <v>142152.03</v>
      </c>
      <c r="Y439" s="81">
        <v>162862</v>
      </c>
      <c r="AA439" s="81">
        <f t="shared" ref="AA439:AA443" si="54">SUM(C439:Z439)</f>
        <v>2793585.6599999997</v>
      </c>
    </row>
    <row r="440" spans="1:27" ht="15" x14ac:dyDescent="0.3">
      <c r="A440" s="32" t="s">
        <v>88</v>
      </c>
      <c r="C440" s="40">
        <v>0</v>
      </c>
      <c r="D440" s="40"/>
      <c r="E440" s="40">
        <v>0</v>
      </c>
      <c r="F440" s="40"/>
      <c r="G440" s="40">
        <v>0</v>
      </c>
      <c r="I440" s="40">
        <v>0</v>
      </c>
      <c r="K440" s="40">
        <v>0</v>
      </c>
      <c r="M440" s="40">
        <v>0</v>
      </c>
      <c r="O440" s="40">
        <v>0</v>
      </c>
      <c r="Q440" s="40">
        <v>0</v>
      </c>
      <c r="S440" s="40">
        <v>0</v>
      </c>
      <c r="U440" s="31">
        <v>0</v>
      </c>
      <c r="W440" s="31">
        <v>0</v>
      </c>
      <c r="Y440" s="81">
        <v>0</v>
      </c>
      <c r="AA440" s="81">
        <f t="shared" si="54"/>
        <v>0</v>
      </c>
    </row>
    <row r="441" spans="1:27" x14ac:dyDescent="0.3">
      <c r="A441" s="32" t="s">
        <v>31</v>
      </c>
      <c r="C441" s="40">
        <v>17457.95</v>
      </c>
      <c r="D441" s="40"/>
      <c r="E441" s="40">
        <v>23300.059999999998</v>
      </c>
      <c r="F441" s="40"/>
      <c r="G441" s="40">
        <v>20461.690000000002</v>
      </c>
      <c r="H441" s="40"/>
      <c r="I441" s="40">
        <v>19655.280000000002</v>
      </c>
      <c r="J441" s="40"/>
      <c r="K441" s="40">
        <v>32141.72</v>
      </c>
      <c r="L441" s="40"/>
      <c r="M441" s="40">
        <v>21570.699999999997</v>
      </c>
      <c r="N441" s="40"/>
      <c r="O441" s="40">
        <v>32268.079999999994</v>
      </c>
      <c r="Q441" s="40">
        <v>19172.11</v>
      </c>
      <c r="S441" s="40">
        <v>9625.07</v>
      </c>
      <c r="U441" s="31">
        <v>18260.05</v>
      </c>
      <c r="W441" s="31">
        <v>15875.350000000002</v>
      </c>
      <c r="Y441" s="81">
        <v>6633.4400000000014</v>
      </c>
      <c r="AA441" s="81">
        <f t="shared" si="54"/>
        <v>236421.49999999997</v>
      </c>
    </row>
    <row r="442" spans="1:27" x14ac:dyDescent="0.3">
      <c r="A442" s="32" t="s">
        <v>87</v>
      </c>
      <c r="C442" s="40">
        <v>7332.3389999999999</v>
      </c>
      <c r="D442" s="40"/>
      <c r="E442" s="40">
        <v>9786.0251999999982</v>
      </c>
      <c r="F442" s="40"/>
      <c r="G442" s="40">
        <v>8593.9098000000013</v>
      </c>
      <c r="H442" s="40"/>
      <c r="I442" s="40">
        <v>8255.2175999999999</v>
      </c>
      <c r="J442" s="40"/>
      <c r="K442" s="40">
        <v>13499.522400000002</v>
      </c>
      <c r="L442" s="40"/>
      <c r="M442" s="40">
        <v>9059.6939999999977</v>
      </c>
      <c r="N442" s="40"/>
      <c r="O442" s="40">
        <v>13552.5936</v>
      </c>
      <c r="Q442" s="40">
        <v>8052.2862000000005</v>
      </c>
      <c r="S442" s="40">
        <v>4042.5294000000004</v>
      </c>
      <c r="U442" s="31">
        <v>7669.2209999999995</v>
      </c>
      <c r="W442" s="31">
        <v>6667.6469999999999</v>
      </c>
      <c r="Y442" s="81">
        <v>2786.0447999999997</v>
      </c>
      <c r="AA442" s="81">
        <f t="shared" si="54"/>
        <v>99297.03</v>
      </c>
    </row>
    <row r="443" spans="1:27" ht="15" x14ac:dyDescent="0.3">
      <c r="A443" s="32" t="s">
        <v>89</v>
      </c>
      <c r="C443" s="40">
        <v>1745.7950000000001</v>
      </c>
      <c r="D443" s="40"/>
      <c r="E443" s="40">
        <v>2330.0060000000003</v>
      </c>
      <c r="F443" s="40"/>
      <c r="G443" s="40">
        <v>2046.1690000000001</v>
      </c>
      <c r="H443" s="40"/>
      <c r="I443" s="40">
        <v>1965.528</v>
      </c>
      <c r="J443" s="40"/>
      <c r="K443" s="40">
        <v>3214.1720000000005</v>
      </c>
      <c r="L443" s="40"/>
      <c r="M443" s="40">
        <v>2157.0700000000002</v>
      </c>
      <c r="N443" s="40"/>
      <c r="O443" s="40">
        <v>3226.8080000000004</v>
      </c>
      <c r="Q443" s="40">
        <v>1917.2110000000002</v>
      </c>
      <c r="S443" s="40">
        <v>962.50700000000029</v>
      </c>
      <c r="U443" s="31">
        <v>1826.0050000000006</v>
      </c>
      <c r="W443" s="31">
        <v>1587.5350000000001</v>
      </c>
      <c r="Y443" s="81">
        <v>663.34400000000005</v>
      </c>
      <c r="AA443" s="81">
        <f t="shared" si="54"/>
        <v>23642.150000000005</v>
      </c>
    </row>
    <row r="444" spans="1:27" x14ac:dyDescent="0.3"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N444" s="40"/>
      <c r="O444" s="40"/>
      <c r="Q444" s="40"/>
      <c r="S444" s="40"/>
      <c r="U444" s="31"/>
      <c r="W444" s="31"/>
    </row>
    <row r="445" spans="1:27" ht="15.5" x14ac:dyDescent="0.35">
      <c r="A445" s="34" t="s">
        <v>141</v>
      </c>
      <c r="C445" s="64"/>
      <c r="D445" s="40"/>
      <c r="E445" s="64"/>
      <c r="F445" s="40"/>
      <c r="G445" s="74"/>
      <c r="H445" s="40"/>
      <c r="I445" s="64"/>
      <c r="J445" s="40"/>
      <c r="K445" s="64"/>
      <c r="L445" s="40"/>
      <c r="M445" s="64"/>
      <c r="N445" s="40"/>
      <c r="O445" s="64"/>
      <c r="Q445" s="74"/>
      <c r="S445" s="75"/>
      <c r="U445" s="76"/>
      <c r="W445" s="76"/>
      <c r="Y445" s="83"/>
    </row>
    <row r="446" spans="1:27" x14ac:dyDescent="0.3">
      <c r="A446" s="32" t="s">
        <v>1</v>
      </c>
      <c r="C446" s="40">
        <v>407310.81</v>
      </c>
      <c r="D446" s="40"/>
      <c r="E446" s="40">
        <v>340935.62999999995</v>
      </c>
      <c r="F446" s="40"/>
      <c r="G446" s="40">
        <v>446721.58000000007</v>
      </c>
      <c r="H446" s="40"/>
      <c r="I446" s="40">
        <v>425742.14</v>
      </c>
      <c r="J446" s="40"/>
      <c r="K446" s="40">
        <v>399571.1</v>
      </c>
      <c r="L446" s="40"/>
      <c r="M446" s="40">
        <v>357250.12</v>
      </c>
      <c r="N446" s="40"/>
      <c r="O446" s="40">
        <v>224484</v>
      </c>
      <c r="Q446" s="40">
        <v>334511.16000000003</v>
      </c>
      <c r="S446" s="40">
        <v>272880.09999999998</v>
      </c>
      <c r="U446" s="31">
        <v>288789.82</v>
      </c>
      <c r="W446" s="31">
        <v>334748.2</v>
      </c>
      <c r="Y446" s="81">
        <v>380750.86000000004</v>
      </c>
      <c r="AA446" s="81">
        <f>SUM(C446:Z446)</f>
        <v>4213695.5200000005</v>
      </c>
    </row>
    <row r="447" spans="1:27" x14ac:dyDescent="0.3">
      <c r="A447" s="32" t="s">
        <v>2</v>
      </c>
      <c r="C447" s="40">
        <v>367963.83</v>
      </c>
      <c r="D447" s="40"/>
      <c r="E447" s="40">
        <v>314089.37</v>
      </c>
      <c r="F447" s="40"/>
      <c r="G447" s="40">
        <v>414977.36</v>
      </c>
      <c r="I447" s="40">
        <v>389842.19</v>
      </c>
      <c r="K447" s="40">
        <v>376569.98</v>
      </c>
      <c r="M447" s="40">
        <v>324680.65000000002</v>
      </c>
      <c r="O447" s="40">
        <v>204787.03</v>
      </c>
      <c r="Q447" s="40">
        <v>305653.32</v>
      </c>
      <c r="S447" s="40">
        <v>243718.28</v>
      </c>
      <c r="U447" s="31">
        <v>261213.25999999998</v>
      </c>
      <c r="W447" s="31">
        <v>306974.81</v>
      </c>
      <c r="Y447" s="81">
        <v>347823.08000000007</v>
      </c>
      <c r="AA447" s="81">
        <f t="shared" ref="AA447:AA451" si="55">SUM(C447:Z447)</f>
        <v>3858293.1599999992</v>
      </c>
    </row>
    <row r="448" spans="1:27" ht="15" x14ac:dyDescent="0.3">
      <c r="A448" s="32" t="s">
        <v>88</v>
      </c>
      <c r="C448" s="40">
        <v>0</v>
      </c>
      <c r="D448" s="40"/>
      <c r="E448" s="40">
        <v>0</v>
      </c>
      <c r="F448" s="40"/>
      <c r="G448" s="40">
        <v>0</v>
      </c>
      <c r="I448" s="40">
        <v>0</v>
      </c>
      <c r="K448" s="40">
        <v>0</v>
      </c>
      <c r="M448" s="40">
        <v>0</v>
      </c>
      <c r="O448" s="40">
        <v>0</v>
      </c>
      <c r="Q448" s="40">
        <v>0</v>
      </c>
      <c r="S448" s="40">
        <v>0</v>
      </c>
      <c r="U448" s="31">
        <v>0</v>
      </c>
      <c r="W448" s="31">
        <v>0</v>
      </c>
      <c r="Y448" s="81">
        <v>0</v>
      </c>
      <c r="AA448" s="81">
        <f t="shared" si="55"/>
        <v>0</v>
      </c>
    </row>
    <row r="449" spans="1:27" x14ac:dyDescent="0.3">
      <c r="A449" s="32" t="s">
        <v>31</v>
      </c>
      <c r="C449" s="40">
        <v>39346.980000000003</v>
      </c>
      <c r="D449" s="40"/>
      <c r="E449" s="40">
        <v>26846.260000000002</v>
      </c>
      <c r="F449" s="40"/>
      <c r="G449" s="40">
        <v>31744.22</v>
      </c>
      <c r="I449" s="40">
        <v>35899.949999999997</v>
      </c>
      <c r="K449" s="40">
        <v>23001.120000000003</v>
      </c>
      <c r="M449" s="40">
        <v>32569.47</v>
      </c>
      <c r="O449" s="40">
        <v>19696.97</v>
      </c>
      <c r="Q449" s="40">
        <v>28857.84</v>
      </c>
      <c r="S449" s="40">
        <v>29161.82</v>
      </c>
      <c r="U449" s="31">
        <v>27576.559999999998</v>
      </c>
      <c r="W449" s="31">
        <v>27773.390000000003</v>
      </c>
      <c r="Y449" s="81">
        <v>32927.78</v>
      </c>
      <c r="AA449" s="81">
        <f t="shared" si="55"/>
        <v>355402.36</v>
      </c>
    </row>
    <row r="450" spans="1:27" x14ac:dyDescent="0.3">
      <c r="A450" s="32" t="s">
        <v>87</v>
      </c>
      <c r="C450" s="40">
        <v>16525.731599999996</v>
      </c>
      <c r="D450" s="40"/>
      <c r="E450" s="40">
        <v>11275.429199999999</v>
      </c>
      <c r="F450" s="40"/>
      <c r="G450" s="40">
        <v>13332.572399999997</v>
      </c>
      <c r="I450" s="40">
        <v>15077.978999999999</v>
      </c>
      <c r="K450" s="40">
        <v>9660.4704000000002</v>
      </c>
      <c r="M450" s="40">
        <v>13679.177399999999</v>
      </c>
      <c r="O450" s="40">
        <v>8272.7273999999998</v>
      </c>
      <c r="Q450" s="40">
        <v>12120.292799999999</v>
      </c>
      <c r="S450" s="40">
        <v>12247.964400000001</v>
      </c>
      <c r="U450" s="31">
        <v>11582.155200000001</v>
      </c>
      <c r="W450" s="31">
        <v>11664.823799999998</v>
      </c>
      <c r="Y450" s="81">
        <v>13829.667600000001</v>
      </c>
      <c r="AA450" s="81">
        <f t="shared" si="55"/>
        <v>149268.99119999999</v>
      </c>
    </row>
    <row r="451" spans="1:27" ht="15" x14ac:dyDescent="0.3">
      <c r="A451" s="32" t="s">
        <v>89</v>
      </c>
      <c r="C451" s="40">
        <v>3934.6980000000003</v>
      </c>
      <c r="D451" s="40"/>
      <c r="E451" s="40">
        <v>2684.6259999999997</v>
      </c>
      <c r="F451" s="40"/>
      <c r="G451" s="40">
        <v>3174.422</v>
      </c>
      <c r="I451" s="40">
        <v>3589.9949999999994</v>
      </c>
      <c r="K451" s="40">
        <v>2300.1120000000001</v>
      </c>
      <c r="M451" s="40">
        <v>3256.9470000000001</v>
      </c>
      <c r="O451" s="40">
        <v>1969.6969999999999</v>
      </c>
      <c r="Q451" s="40">
        <v>2885.7840000000006</v>
      </c>
      <c r="S451" s="40">
        <v>2916.1820000000002</v>
      </c>
      <c r="U451" s="31">
        <v>2757.6560000000004</v>
      </c>
      <c r="W451" s="31">
        <v>2777.3389999999995</v>
      </c>
      <c r="Y451" s="81">
        <v>3292.7780000000002</v>
      </c>
      <c r="AA451" s="81">
        <f t="shared" si="55"/>
        <v>35540.235999999997</v>
      </c>
    </row>
    <row r="452" spans="1:27" x14ac:dyDescent="0.3">
      <c r="C452" s="40"/>
      <c r="D452" s="40"/>
      <c r="E452" s="40"/>
      <c r="F452" s="40"/>
      <c r="G452" s="40"/>
      <c r="I452" s="40"/>
      <c r="K452" s="40"/>
      <c r="O452" s="40"/>
      <c r="Q452" s="40"/>
      <c r="S452" s="40"/>
      <c r="U452" s="31"/>
      <c r="W452" s="31"/>
    </row>
    <row r="453" spans="1:27" ht="15.5" x14ac:dyDescent="0.35">
      <c r="A453" s="34" t="s">
        <v>142</v>
      </c>
      <c r="C453" s="64"/>
      <c r="D453" s="40"/>
      <c r="E453" s="64"/>
      <c r="F453" s="40"/>
      <c r="G453" s="74"/>
      <c r="I453" s="64"/>
      <c r="K453" s="64"/>
      <c r="M453" s="64"/>
      <c r="O453" s="64"/>
      <c r="Q453" s="74"/>
      <c r="S453" s="75"/>
      <c r="U453" s="76"/>
      <c r="W453" s="76"/>
      <c r="Y453" s="83"/>
    </row>
    <row r="454" spans="1:27" x14ac:dyDescent="0.3">
      <c r="A454" s="32" t="s">
        <v>1</v>
      </c>
      <c r="C454" s="40">
        <v>349699.00000000006</v>
      </c>
      <c r="D454" s="40"/>
      <c r="E454" s="40">
        <v>275653.94999999995</v>
      </c>
      <c r="F454" s="40"/>
      <c r="G454" s="40">
        <v>368625.75999999995</v>
      </c>
      <c r="I454" s="40">
        <v>434855.65999999992</v>
      </c>
      <c r="K454" s="40">
        <v>307278.94</v>
      </c>
      <c r="M454" s="40">
        <v>322056.05</v>
      </c>
      <c r="O454" s="40">
        <v>327479.62999999995</v>
      </c>
      <c r="Q454" s="40">
        <v>268540.45</v>
      </c>
      <c r="S454" s="40">
        <v>342120.66</v>
      </c>
      <c r="U454" s="31">
        <v>361161.64999999997</v>
      </c>
      <c r="W454" s="31">
        <v>332131.02</v>
      </c>
      <c r="Y454" s="81">
        <v>372640.09</v>
      </c>
      <c r="AA454" s="81">
        <f>SUM(C454:Z454)</f>
        <v>4062242.86</v>
      </c>
    </row>
    <row r="455" spans="1:27" x14ac:dyDescent="0.3">
      <c r="A455" s="32" t="s">
        <v>2</v>
      </c>
      <c r="C455" s="40">
        <v>321058.38999999996</v>
      </c>
      <c r="D455" s="40"/>
      <c r="E455" s="40">
        <v>260060.44</v>
      </c>
      <c r="F455" s="40"/>
      <c r="G455" s="40">
        <v>345033.27</v>
      </c>
      <c r="I455" s="40">
        <v>402934.33</v>
      </c>
      <c r="K455" s="40">
        <v>285503.78999999998</v>
      </c>
      <c r="M455" s="40">
        <v>292017.98</v>
      </c>
      <c r="O455" s="40">
        <v>291040.46999999997</v>
      </c>
      <c r="Q455" s="40">
        <v>239446.15000000002</v>
      </c>
      <c r="S455" s="40">
        <v>300294.93</v>
      </c>
      <c r="U455" s="31">
        <v>319073.35999999993</v>
      </c>
      <c r="W455" s="31">
        <v>305044.37</v>
      </c>
      <c r="Y455" s="81">
        <v>337872.5</v>
      </c>
      <c r="AA455" s="81">
        <f t="shared" ref="AA455:AA459" si="56">SUM(C455:Z455)</f>
        <v>3699379.98</v>
      </c>
    </row>
    <row r="456" spans="1:27" ht="15" x14ac:dyDescent="0.3">
      <c r="A456" s="32" t="s">
        <v>88</v>
      </c>
      <c r="C456" s="40">
        <v>0</v>
      </c>
      <c r="D456" s="40"/>
      <c r="E456" s="40">
        <v>0</v>
      </c>
      <c r="F456" s="40"/>
      <c r="G456" s="40">
        <v>0</v>
      </c>
      <c r="I456" s="40">
        <v>0</v>
      </c>
      <c r="K456" s="40">
        <v>0</v>
      </c>
      <c r="M456" s="40">
        <v>0</v>
      </c>
      <c r="O456" s="40">
        <v>0</v>
      </c>
      <c r="Q456" s="40">
        <v>0</v>
      </c>
      <c r="S456" s="40">
        <v>0</v>
      </c>
      <c r="U456" s="31">
        <v>0</v>
      </c>
      <c r="W456" s="31">
        <v>0</v>
      </c>
      <c r="Y456" s="81">
        <v>0</v>
      </c>
      <c r="AA456" s="81">
        <f t="shared" si="56"/>
        <v>0</v>
      </c>
    </row>
    <row r="457" spans="1:27" x14ac:dyDescent="0.3">
      <c r="A457" s="32" t="s">
        <v>31</v>
      </c>
      <c r="C457" s="40">
        <v>28640.609999999997</v>
      </c>
      <c r="D457" s="40"/>
      <c r="E457" s="40">
        <v>15593.51</v>
      </c>
      <c r="F457" s="40"/>
      <c r="G457" s="40">
        <v>23592.49</v>
      </c>
      <c r="I457" s="40">
        <v>31921.33</v>
      </c>
      <c r="K457" s="40">
        <v>21775.149999999998</v>
      </c>
      <c r="M457" s="40">
        <v>30038.070000000003</v>
      </c>
      <c r="O457" s="40">
        <v>36439.160000000003</v>
      </c>
      <c r="Q457" s="40">
        <v>29094.299999999996</v>
      </c>
      <c r="S457" s="40">
        <v>41825.730000000003</v>
      </c>
      <c r="U457" s="31">
        <v>42088.289999999994</v>
      </c>
      <c r="W457" s="31">
        <v>27086.649999999998</v>
      </c>
      <c r="Y457" s="81">
        <v>34767.589999999997</v>
      </c>
      <c r="AA457" s="81">
        <f t="shared" si="56"/>
        <v>362862.88</v>
      </c>
    </row>
    <row r="458" spans="1:27" x14ac:dyDescent="0.3">
      <c r="A458" s="32" t="s">
        <v>87</v>
      </c>
      <c r="C458" s="40">
        <v>12029.056199999999</v>
      </c>
      <c r="D458" s="40"/>
      <c r="E458" s="40">
        <v>6549.2741999999989</v>
      </c>
      <c r="F458" s="40"/>
      <c r="G458" s="40">
        <v>9908.8457999999991</v>
      </c>
      <c r="I458" s="40">
        <v>13406.958600000002</v>
      </c>
      <c r="K458" s="40">
        <v>9145.5630000000001</v>
      </c>
      <c r="M458" s="40">
        <v>12615.9894</v>
      </c>
      <c r="O458" s="40">
        <v>15304.447199999999</v>
      </c>
      <c r="Q458" s="40">
        <v>12219.605999999998</v>
      </c>
      <c r="S458" s="40">
        <v>17566.8066</v>
      </c>
      <c r="U458" s="31">
        <v>17677.0818</v>
      </c>
      <c r="W458" s="31">
        <v>11376.393</v>
      </c>
      <c r="Y458" s="81">
        <v>14602.3878</v>
      </c>
      <c r="AA458" s="81">
        <f t="shared" si="56"/>
        <v>152402.40959999998</v>
      </c>
    </row>
    <row r="459" spans="1:27" ht="15" x14ac:dyDescent="0.3">
      <c r="A459" s="32" t="s">
        <v>89</v>
      </c>
      <c r="C459" s="40">
        <v>2864.0610000000001</v>
      </c>
      <c r="D459" s="40"/>
      <c r="E459" s="40">
        <v>1559.3510000000001</v>
      </c>
      <c r="F459" s="40"/>
      <c r="G459" s="40">
        <v>2359.2489999999993</v>
      </c>
      <c r="I459" s="40">
        <v>3192.1329999999998</v>
      </c>
      <c r="K459" s="40">
        <v>2177.5150000000003</v>
      </c>
      <c r="M459" s="40">
        <v>3003.8070000000002</v>
      </c>
      <c r="O459" s="40">
        <v>3643.9160000000006</v>
      </c>
      <c r="Q459" s="40">
        <v>2909.4300000000003</v>
      </c>
      <c r="S459" s="40">
        <v>4182.5730000000003</v>
      </c>
      <c r="U459" s="31">
        <v>4208.8289999999997</v>
      </c>
      <c r="W459" s="31">
        <v>2708.665</v>
      </c>
      <c r="Y459" s="81">
        <v>3476.7590000000005</v>
      </c>
      <c r="AA459" s="81">
        <f t="shared" si="56"/>
        <v>36286.288</v>
      </c>
    </row>
    <row r="460" spans="1:27" x14ac:dyDescent="0.3">
      <c r="C460" s="40"/>
      <c r="D460" s="40"/>
      <c r="E460" s="40"/>
      <c r="F460" s="40"/>
      <c r="G460" s="40"/>
      <c r="I460" s="40"/>
      <c r="K460" s="40"/>
      <c r="O460" s="40"/>
      <c r="Q460" s="40"/>
      <c r="S460" s="40"/>
      <c r="U460" s="40"/>
      <c r="W460" s="40"/>
    </row>
    <row r="461" spans="1:27" ht="15.5" x14ac:dyDescent="0.35">
      <c r="A461" s="34" t="s">
        <v>143</v>
      </c>
      <c r="C461" s="64"/>
      <c r="D461" s="40"/>
      <c r="E461" s="40"/>
      <c r="F461" s="40"/>
      <c r="G461" s="40"/>
      <c r="I461" s="64"/>
      <c r="K461" s="64"/>
      <c r="M461" s="64"/>
      <c r="O461" s="64"/>
      <c r="Q461" s="74"/>
      <c r="S461" s="75"/>
      <c r="U461" s="64"/>
    </row>
    <row r="462" spans="1:27" x14ac:dyDescent="0.3">
      <c r="A462" s="32" t="s">
        <v>1</v>
      </c>
      <c r="C462" s="40">
        <v>320546.18</v>
      </c>
      <c r="E462" s="40">
        <v>413849.7</v>
      </c>
      <c r="G462" s="40">
        <v>460138.04000000004</v>
      </c>
      <c r="I462" s="74">
        <v>382636.78</v>
      </c>
      <c r="K462" s="40">
        <v>338574.26999999996</v>
      </c>
      <c r="M462" s="40">
        <v>337968.36</v>
      </c>
      <c r="O462" s="40">
        <v>247431.73000000004</v>
      </c>
      <c r="Q462" s="40">
        <v>210529.4</v>
      </c>
      <c r="S462" s="40">
        <v>442819.7099999999</v>
      </c>
      <c r="U462" s="31">
        <v>378520.89000000007</v>
      </c>
      <c r="W462" s="40">
        <v>345973.07000000007</v>
      </c>
      <c r="Y462" s="81">
        <v>395713.08999999997</v>
      </c>
      <c r="AA462" s="81">
        <f t="shared" ref="AA462:AA467" si="57">SUM(C462:Z462)</f>
        <v>4274701.22</v>
      </c>
    </row>
    <row r="463" spans="1:27" x14ac:dyDescent="0.3">
      <c r="A463" s="32" t="s">
        <v>2</v>
      </c>
      <c r="C463" s="40">
        <v>292853.23000000004</v>
      </c>
      <c r="E463" s="40">
        <v>368651.25</v>
      </c>
      <c r="G463" s="40">
        <v>429270.06999999995</v>
      </c>
      <c r="I463" s="74">
        <v>350787.9</v>
      </c>
      <c r="K463" s="40">
        <v>298672.56000000006</v>
      </c>
      <c r="M463" s="40">
        <v>313595.45</v>
      </c>
      <c r="O463" s="40">
        <v>232104.28</v>
      </c>
      <c r="Q463" s="40">
        <v>194873.88</v>
      </c>
      <c r="S463" s="40">
        <v>412425.80000000005</v>
      </c>
      <c r="U463" s="31">
        <v>349835.46</v>
      </c>
      <c r="W463" s="40">
        <v>311960.27</v>
      </c>
      <c r="Y463" s="81">
        <v>361451.18999999994</v>
      </c>
      <c r="AA463" s="81">
        <f t="shared" si="57"/>
        <v>3916481.34</v>
      </c>
    </row>
    <row r="464" spans="1:27" ht="15" x14ac:dyDescent="0.3">
      <c r="A464" s="32" t="s">
        <v>88</v>
      </c>
      <c r="C464" s="40">
        <v>0</v>
      </c>
      <c r="E464" s="40">
        <v>0</v>
      </c>
      <c r="G464" s="40">
        <v>0</v>
      </c>
      <c r="I464" s="74">
        <v>0</v>
      </c>
      <c r="K464" s="40">
        <v>0</v>
      </c>
      <c r="M464" s="40">
        <v>0</v>
      </c>
      <c r="O464" s="40">
        <v>0</v>
      </c>
      <c r="Q464" s="40">
        <v>0</v>
      </c>
      <c r="S464" s="40">
        <v>0</v>
      </c>
      <c r="U464" s="31">
        <v>0</v>
      </c>
      <c r="W464" s="40">
        <v>0</v>
      </c>
      <c r="Y464" s="81">
        <v>0</v>
      </c>
      <c r="AA464" s="81">
        <f t="shared" si="57"/>
        <v>0</v>
      </c>
    </row>
    <row r="465" spans="1:27" x14ac:dyDescent="0.3">
      <c r="A465" s="32" t="s">
        <v>31</v>
      </c>
      <c r="C465" s="40">
        <v>27692.95</v>
      </c>
      <c r="E465" s="40">
        <v>45198.45</v>
      </c>
      <c r="G465" s="40">
        <v>30867.97</v>
      </c>
      <c r="I465" s="74">
        <v>31848.880000000001</v>
      </c>
      <c r="K465" s="40">
        <v>39901.71</v>
      </c>
      <c r="M465" s="40">
        <v>24372.91</v>
      </c>
      <c r="O465" s="40">
        <v>15327.449999999999</v>
      </c>
      <c r="Q465" s="40">
        <v>15655.52</v>
      </c>
      <c r="S465" s="40">
        <v>30393.91</v>
      </c>
      <c r="U465" s="31">
        <v>28685.43</v>
      </c>
      <c r="W465" s="40">
        <v>34012.800000000003</v>
      </c>
      <c r="Y465" s="81">
        <v>34261.899999999994</v>
      </c>
      <c r="AA465" s="81">
        <f t="shared" si="57"/>
        <v>358219.88</v>
      </c>
    </row>
    <row r="466" spans="1:27" x14ac:dyDescent="0.3">
      <c r="A466" s="32" t="s">
        <v>87</v>
      </c>
      <c r="C466" s="40">
        <v>11631.039000000001</v>
      </c>
      <c r="E466" s="40">
        <v>18983.348999999998</v>
      </c>
      <c r="G466" s="40">
        <v>12964.547399999999</v>
      </c>
      <c r="I466" s="74">
        <v>13376.529599999998</v>
      </c>
      <c r="K466" s="40">
        <v>16758.718199999999</v>
      </c>
      <c r="M466" s="40">
        <v>10236.6222</v>
      </c>
      <c r="O466" s="40">
        <v>6437.5290000000005</v>
      </c>
      <c r="Q466" s="40">
        <v>6575.3184000000001</v>
      </c>
      <c r="S466" s="40">
        <v>12765.442200000001</v>
      </c>
      <c r="U466" s="31">
        <v>12047.8806</v>
      </c>
      <c r="W466" s="40">
        <v>14285.375999999998</v>
      </c>
      <c r="Y466" s="81">
        <v>14389.998000000001</v>
      </c>
      <c r="AA466" s="81">
        <f t="shared" si="57"/>
        <v>150452.34959999999</v>
      </c>
    </row>
    <row r="467" spans="1:27" ht="15" customHeight="1" x14ac:dyDescent="0.3">
      <c r="A467" s="32" t="s">
        <v>89</v>
      </c>
      <c r="C467" s="40">
        <v>2769.2950000000005</v>
      </c>
      <c r="E467" s="40">
        <v>4519.8450000000003</v>
      </c>
      <c r="G467" s="40">
        <v>3086.7970000000005</v>
      </c>
      <c r="I467" s="74">
        <v>3184.8879999999999</v>
      </c>
      <c r="K467" s="40">
        <v>3990.1709999999998</v>
      </c>
      <c r="M467" s="40">
        <v>2437.2910000000002</v>
      </c>
      <c r="O467" s="40">
        <v>1532.7450000000001</v>
      </c>
      <c r="Q467" s="40">
        <v>1565.5520000000001</v>
      </c>
      <c r="S467" s="40">
        <v>3039.3910000000005</v>
      </c>
      <c r="U467" s="31">
        <v>2868.5430000000001</v>
      </c>
      <c r="W467" s="40">
        <v>3401.28</v>
      </c>
      <c r="Y467" s="81">
        <v>3426.1900000000005</v>
      </c>
      <c r="AA467" s="81">
        <f t="shared" si="57"/>
        <v>35821.987999999998</v>
      </c>
    </row>
    <row r="468" spans="1:27" ht="15" customHeight="1" x14ac:dyDescent="0.35">
      <c r="C468" s="40"/>
      <c r="E468" s="40"/>
      <c r="G468" s="40"/>
      <c r="I468" s="64"/>
      <c r="K468" s="40"/>
      <c r="O468" s="40"/>
      <c r="Q468" s="40"/>
      <c r="S468" s="75"/>
      <c r="U468" s="31"/>
    </row>
    <row r="469" spans="1:27" ht="15" customHeight="1" x14ac:dyDescent="0.35">
      <c r="A469" s="34" t="s">
        <v>160</v>
      </c>
      <c r="C469" s="64"/>
      <c r="E469" s="40"/>
      <c r="G469" s="40"/>
      <c r="I469" s="64"/>
      <c r="K469" s="64"/>
      <c r="M469" s="64"/>
      <c r="O469" s="64"/>
      <c r="Q469" s="74"/>
      <c r="S469" s="75"/>
      <c r="U469" s="76"/>
    </row>
    <row r="470" spans="1:27" ht="15" customHeight="1" x14ac:dyDescent="0.3">
      <c r="A470" s="32" t="s">
        <v>1</v>
      </c>
      <c r="C470" s="40">
        <v>134652.13999999998</v>
      </c>
      <c r="E470" s="40">
        <v>112008.73</v>
      </c>
      <c r="G470" s="40">
        <v>106138.68000000001</v>
      </c>
      <c r="I470" s="40">
        <v>115181.34</v>
      </c>
      <c r="K470" s="40">
        <v>77589.819999999992</v>
      </c>
      <c r="M470" s="40">
        <v>94004.560000000012</v>
      </c>
      <c r="O470" s="40">
        <v>96824.949999999983</v>
      </c>
      <c r="Q470" s="74">
        <v>142459.95000000001</v>
      </c>
      <c r="S470" s="40">
        <v>167305.44</v>
      </c>
      <c r="U470" s="31">
        <v>150795.42000000001</v>
      </c>
      <c r="W470" s="31">
        <v>172666.83999999997</v>
      </c>
      <c r="Y470" s="81">
        <v>134705.26999999999</v>
      </c>
      <c r="AA470" s="81">
        <f>SUM(C470:Z470)</f>
        <v>1504333.1399999997</v>
      </c>
    </row>
    <row r="471" spans="1:27" ht="15" customHeight="1" x14ac:dyDescent="0.3">
      <c r="A471" s="32" t="s">
        <v>2</v>
      </c>
      <c r="C471" s="40">
        <v>122324.38000000002</v>
      </c>
      <c r="E471" s="40">
        <v>100162.03</v>
      </c>
      <c r="G471" s="40">
        <v>98949.500000000015</v>
      </c>
      <c r="I471" s="40">
        <v>109861.64000000001</v>
      </c>
      <c r="K471" s="40">
        <v>65627.16</v>
      </c>
      <c r="M471" s="40">
        <v>82377.070000000007</v>
      </c>
      <c r="O471" s="40">
        <v>89401.260000000009</v>
      </c>
      <c r="Q471" s="74">
        <v>131020.52000000002</v>
      </c>
      <c r="S471" s="40">
        <v>151270.88</v>
      </c>
      <c r="U471" s="31">
        <v>138234.40000000002</v>
      </c>
      <c r="W471" s="31">
        <v>156573.26</v>
      </c>
      <c r="Y471" s="81">
        <v>121456.54999999999</v>
      </c>
      <c r="AA471" s="81">
        <f t="shared" ref="AA471:AA475" si="58">SUM(C471:Z471)</f>
        <v>1367258.6500000001</v>
      </c>
    </row>
    <row r="472" spans="1:27" ht="15" customHeight="1" x14ac:dyDescent="0.3">
      <c r="A472" s="32" t="s">
        <v>88</v>
      </c>
      <c r="C472" s="40">
        <v>0</v>
      </c>
      <c r="E472" s="40">
        <v>0</v>
      </c>
      <c r="G472" s="40">
        <v>0</v>
      </c>
      <c r="I472" s="40">
        <v>0</v>
      </c>
      <c r="K472" s="40">
        <v>0</v>
      </c>
      <c r="M472" s="40">
        <v>0</v>
      </c>
      <c r="O472" s="40">
        <v>0</v>
      </c>
      <c r="Q472" s="74">
        <v>0</v>
      </c>
      <c r="S472" s="40">
        <v>0</v>
      </c>
      <c r="U472" s="31">
        <v>0</v>
      </c>
      <c r="W472" s="31">
        <v>0</v>
      </c>
      <c r="Y472" s="81">
        <v>0</v>
      </c>
      <c r="AA472" s="81">
        <f t="shared" si="58"/>
        <v>0</v>
      </c>
    </row>
    <row r="473" spans="1:27" ht="15" customHeight="1" x14ac:dyDescent="0.3">
      <c r="A473" s="32" t="s">
        <v>31</v>
      </c>
      <c r="C473" s="40">
        <v>12327.760000000002</v>
      </c>
      <c r="E473" s="40">
        <v>11846.7</v>
      </c>
      <c r="G473" s="40">
        <v>7189.1800000000021</v>
      </c>
      <c r="I473" s="40">
        <v>5319.7</v>
      </c>
      <c r="K473" s="40">
        <v>11962.66</v>
      </c>
      <c r="M473" s="40">
        <v>11627.49</v>
      </c>
      <c r="O473" s="40">
        <v>7423.6900000000005</v>
      </c>
      <c r="Q473" s="74">
        <v>11439.43</v>
      </c>
      <c r="S473" s="40">
        <v>16034.560000000001</v>
      </c>
      <c r="U473" s="31">
        <v>12561.02</v>
      </c>
      <c r="W473" s="31">
        <v>16093.58</v>
      </c>
      <c r="Y473" s="81">
        <v>13248.72</v>
      </c>
      <c r="AA473" s="81">
        <f t="shared" si="58"/>
        <v>137074.49</v>
      </c>
    </row>
    <row r="474" spans="1:27" ht="15" customHeight="1" x14ac:dyDescent="0.3">
      <c r="A474" s="32" t="s">
        <v>87</v>
      </c>
      <c r="C474" s="40">
        <v>5177.6591999999991</v>
      </c>
      <c r="E474" s="40">
        <v>4975.6139999999987</v>
      </c>
      <c r="G474" s="40">
        <v>3019.4555999999998</v>
      </c>
      <c r="I474" s="40">
        <v>2234.2739999999999</v>
      </c>
      <c r="K474" s="40">
        <v>5024.3171999999995</v>
      </c>
      <c r="M474" s="40">
        <v>4883.5457999999999</v>
      </c>
      <c r="O474" s="40">
        <v>3117.9497999999999</v>
      </c>
      <c r="Q474" s="74">
        <v>4804.5606000000007</v>
      </c>
      <c r="S474" s="40">
        <v>6734.5151999999998</v>
      </c>
      <c r="U474" s="31">
        <v>5275.6283999999996</v>
      </c>
      <c r="W474" s="31">
        <v>6759.3036000000002</v>
      </c>
      <c r="Y474" s="81">
        <v>5564.4623999999994</v>
      </c>
      <c r="AA474" s="81">
        <f t="shared" si="58"/>
        <v>57571.285799999998</v>
      </c>
    </row>
    <row r="475" spans="1:27" ht="15" customHeight="1" x14ac:dyDescent="0.3">
      <c r="A475" s="32" t="s">
        <v>89</v>
      </c>
      <c r="C475" s="40">
        <v>1232.7760000000001</v>
      </c>
      <c r="E475" s="40">
        <v>1184.67</v>
      </c>
      <c r="G475" s="40">
        <v>718.91800000000001</v>
      </c>
      <c r="I475" s="40">
        <v>531.97</v>
      </c>
      <c r="K475" s="40">
        <v>1196.2660000000003</v>
      </c>
      <c r="M475" s="40">
        <v>1162.7489999999998</v>
      </c>
      <c r="O475" s="40">
        <v>742.36900000000003</v>
      </c>
      <c r="Q475" s="74">
        <v>1143.943</v>
      </c>
      <c r="S475" s="40">
        <v>1603.4560000000001</v>
      </c>
      <c r="U475" s="31">
        <v>1256.1020000000001</v>
      </c>
      <c r="W475" s="31">
        <v>1609.3579999999999</v>
      </c>
      <c r="Y475" s="81">
        <v>1324.8720000000001</v>
      </c>
      <c r="AA475" s="81">
        <f t="shared" si="58"/>
        <v>13707.449000000001</v>
      </c>
    </row>
    <row r="476" spans="1:27" ht="15" customHeight="1" x14ac:dyDescent="0.3">
      <c r="C476" s="40"/>
      <c r="E476" s="40"/>
      <c r="G476" s="40"/>
      <c r="I476" s="40"/>
      <c r="K476" s="40"/>
      <c r="O476" s="64"/>
      <c r="Q476" s="74"/>
      <c r="S476" s="40"/>
      <c r="U476" s="31"/>
      <c r="W476" s="31"/>
    </row>
    <row r="477" spans="1:27" ht="15" customHeight="1" x14ac:dyDescent="0.35">
      <c r="A477" s="34" t="s">
        <v>144</v>
      </c>
      <c r="C477" s="64"/>
      <c r="E477" s="64"/>
      <c r="G477" s="74"/>
      <c r="I477" s="64"/>
      <c r="K477" s="64"/>
      <c r="M477" s="64"/>
      <c r="O477" s="64"/>
      <c r="Q477" s="74"/>
      <c r="S477" s="75"/>
      <c r="U477" s="76"/>
      <c r="W477" s="76"/>
      <c r="Y477" s="83"/>
    </row>
    <row r="478" spans="1:27" ht="15" customHeight="1" x14ac:dyDescent="0.3">
      <c r="A478" s="32" t="s">
        <v>1</v>
      </c>
      <c r="C478" s="40">
        <v>308800.11</v>
      </c>
      <c r="E478" s="40">
        <v>328273.26</v>
      </c>
      <c r="G478" s="40">
        <v>321616.67</v>
      </c>
      <c r="I478" s="40">
        <v>552141.0199999999</v>
      </c>
      <c r="K478" s="40">
        <v>709064.36</v>
      </c>
      <c r="M478" s="40">
        <v>575157.07999999996</v>
      </c>
      <c r="O478" s="40">
        <v>457700.56</v>
      </c>
      <c r="Q478" s="40">
        <v>666489.19999999995</v>
      </c>
      <c r="S478" s="40">
        <v>519563.9</v>
      </c>
      <c r="U478" s="31">
        <v>237178.11</v>
      </c>
      <c r="W478" s="31">
        <v>356080.71</v>
      </c>
      <c r="Y478" s="81">
        <v>498225.72000000003</v>
      </c>
      <c r="AA478" s="81">
        <f t="shared" ref="AA478:AA483" si="59">SUM(C478:Z478)</f>
        <v>5530290.7000000002</v>
      </c>
    </row>
    <row r="479" spans="1:27" ht="15" customHeight="1" x14ac:dyDescent="0.3">
      <c r="A479" s="32" t="s">
        <v>2</v>
      </c>
      <c r="C479" s="40">
        <v>283511.55999999994</v>
      </c>
      <c r="E479" s="40">
        <v>311716.01</v>
      </c>
      <c r="G479" s="40">
        <v>297931.79000000004</v>
      </c>
      <c r="I479" s="40">
        <v>513148.53999999992</v>
      </c>
      <c r="K479" s="40">
        <v>651694.32999999996</v>
      </c>
      <c r="M479" s="40">
        <v>527592.20000000007</v>
      </c>
      <c r="O479" s="40">
        <v>419217.80000000005</v>
      </c>
      <c r="Q479" s="40">
        <v>620852.34</v>
      </c>
      <c r="S479" s="40">
        <v>475493.06000000006</v>
      </c>
      <c r="U479" s="31">
        <v>219335.32</v>
      </c>
      <c r="W479" s="31">
        <v>326183.11</v>
      </c>
      <c r="Y479" s="81">
        <v>458658.49</v>
      </c>
      <c r="AA479" s="81">
        <f t="shared" si="59"/>
        <v>5105334.5500000007</v>
      </c>
    </row>
    <row r="480" spans="1:27" ht="15" customHeight="1" x14ac:dyDescent="0.3">
      <c r="A480" s="32" t="s">
        <v>88</v>
      </c>
      <c r="C480" s="40">
        <v>0</v>
      </c>
      <c r="E480" s="40">
        <v>0</v>
      </c>
      <c r="G480" s="40">
        <v>0</v>
      </c>
      <c r="I480" s="40">
        <v>0</v>
      </c>
      <c r="K480" s="40">
        <v>0</v>
      </c>
      <c r="M480" s="40">
        <v>0</v>
      </c>
      <c r="O480" s="40">
        <v>0</v>
      </c>
      <c r="Q480" s="40">
        <v>0</v>
      </c>
      <c r="S480" s="40">
        <v>0</v>
      </c>
      <c r="U480" s="31">
        <v>0</v>
      </c>
      <c r="W480" s="31">
        <v>0</v>
      </c>
      <c r="Y480" s="81">
        <v>0</v>
      </c>
      <c r="AA480" s="81">
        <f t="shared" si="59"/>
        <v>0</v>
      </c>
    </row>
    <row r="481" spans="1:27" ht="15" customHeight="1" x14ac:dyDescent="0.3">
      <c r="A481" s="32" t="s">
        <v>31</v>
      </c>
      <c r="C481" s="40">
        <v>25288.55</v>
      </c>
      <c r="E481" s="40">
        <v>16557.249999999996</v>
      </c>
      <c r="G481" s="40">
        <v>23684.880000000001</v>
      </c>
      <c r="I481" s="40">
        <v>38992.480000000003</v>
      </c>
      <c r="K481" s="40">
        <v>57370.03</v>
      </c>
      <c r="M481" s="40">
        <v>47564.880000000012</v>
      </c>
      <c r="O481" s="40">
        <v>38482.76</v>
      </c>
      <c r="Q481" s="40">
        <v>45636.859999999993</v>
      </c>
      <c r="S481" s="40">
        <v>44070.840000000004</v>
      </c>
      <c r="U481" s="31">
        <v>17842.79</v>
      </c>
      <c r="W481" s="31">
        <v>29897.599999999999</v>
      </c>
      <c r="Y481" s="81">
        <v>39567.230000000003</v>
      </c>
      <c r="AA481" s="81">
        <f t="shared" si="59"/>
        <v>424956.14999999997</v>
      </c>
    </row>
    <row r="482" spans="1:27" ht="15" customHeight="1" x14ac:dyDescent="0.3">
      <c r="A482" s="32" t="s">
        <v>87</v>
      </c>
      <c r="C482" s="40">
        <v>10621.190999999999</v>
      </c>
      <c r="E482" s="40">
        <v>6954.0449999999983</v>
      </c>
      <c r="G482" s="40">
        <v>9947.6495999999988</v>
      </c>
      <c r="I482" s="40">
        <v>16376.841599999998</v>
      </c>
      <c r="K482" s="40">
        <v>24095.4126</v>
      </c>
      <c r="M482" s="40">
        <v>19977.249599999996</v>
      </c>
      <c r="O482" s="40">
        <v>16162.7592</v>
      </c>
      <c r="Q482" s="40">
        <v>19167.481199999995</v>
      </c>
      <c r="S482" s="40">
        <v>18509.752799999998</v>
      </c>
      <c r="U482" s="31">
        <v>7493.9718000000003</v>
      </c>
      <c r="W482" s="31">
        <v>12556.992</v>
      </c>
      <c r="Y482" s="81">
        <v>16618.2366</v>
      </c>
      <c r="AA482" s="81">
        <f t="shared" si="59"/>
        <v>178481.58299999998</v>
      </c>
    </row>
    <row r="483" spans="1:27" ht="15" customHeight="1" x14ac:dyDescent="0.3">
      <c r="A483" s="32" t="s">
        <v>89</v>
      </c>
      <c r="C483" s="40">
        <v>2528.855</v>
      </c>
      <c r="E483" s="40">
        <v>1655.7249999999999</v>
      </c>
      <c r="G483" s="40">
        <v>2368.4880000000003</v>
      </c>
      <c r="I483" s="40">
        <v>3899.248</v>
      </c>
      <c r="K483" s="40">
        <v>5737.0029999999997</v>
      </c>
      <c r="M483" s="40">
        <v>4756.4879999999994</v>
      </c>
      <c r="O483" s="40">
        <v>3848.2759999999998</v>
      </c>
      <c r="Q483" s="40">
        <v>4563.6860000000006</v>
      </c>
      <c r="S483" s="40">
        <v>4407.0839999999998</v>
      </c>
      <c r="U483" s="31">
        <v>1784.279</v>
      </c>
      <c r="W483" s="31">
        <v>2989.76</v>
      </c>
      <c r="Y483" s="81">
        <v>3956.7230000000004</v>
      </c>
      <c r="AA483" s="81">
        <f t="shared" si="59"/>
        <v>42495.615000000005</v>
      </c>
    </row>
    <row r="484" spans="1:27" x14ac:dyDescent="0.3">
      <c r="C484" s="40"/>
      <c r="E484" s="40"/>
      <c r="G484" s="40"/>
      <c r="I484" s="40"/>
      <c r="K484" s="40"/>
      <c r="O484" s="40"/>
      <c r="Q484" s="40"/>
      <c r="S484" s="40"/>
      <c r="U484" s="31"/>
      <c r="W484" s="31"/>
    </row>
    <row r="485" spans="1:27" ht="15.5" x14ac:dyDescent="0.35">
      <c r="A485" s="50" t="s">
        <v>161</v>
      </c>
      <c r="C485" s="64"/>
      <c r="E485" s="64"/>
      <c r="G485" s="74"/>
      <c r="I485" s="64"/>
      <c r="K485" s="64"/>
      <c r="M485" s="64"/>
      <c r="O485" s="64"/>
      <c r="Q485" s="74"/>
      <c r="S485" s="75"/>
      <c r="U485" s="76"/>
      <c r="W485" s="76"/>
      <c r="Y485" s="83"/>
    </row>
    <row r="486" spans="1:27" x14ac:dyDescent="0.3">
      <c r="A486" s="32" t="s">
        <v>1</v>
      </c>
      <c r="C486" s="40">
        <v>641458.64</v>
      </c>
      <c r="E486" s="40">
        <v>623876.41</v>
      </c>
      <c r="G486" s="40">
        <v>478715.1999999999</v>
      </c>
      <c r="I486" s="40">
        <v>514049.29999999993</v>
      </c>
      <c r="K486" s="40">
        <v>489991.9200000001</v>
      </c>
      <c r="M486" s="40">
        <v>577408.28</v>
      </c>
      <c r="O486" s="40">
        <v>469171.81999999995</v>
      </c>
      <c r="Q486" s="40">
        <v>544828.57000000007</v>
      </c>
      <c r="S486" s="40">
        <v>653783.24</v>
      </c>
      <c r="U486" s="31">
        <v>517670.17</v>
      </c>
      <c r="W486" s="31">
        <v>467403.07999999996</v>
      </c>
      <c r="Y486" s="81">
        <v>459621.77</v>
      </c>
      <c r="AA486" s="81">
        <f t="shared" ref="AA486:AA491" si="60">SUM(C486:Z486)</f>
        <v>6437978.4000000004</v>
      </c>
    </row>
    <row r="487" spans="1:27" x14ac:dyDescent="0.3">
      <c r="A487" s="32" t="s">
        <v>2</v>
      </c>
      <c r="C487" s="40">
        <v>578270.54999999993</v>
      </c>
      <c r="E487" s="40">
        <v>575447.27</v>
      </c>
      <c r="G487" s="40">
        <v>429550.6</v>
      </c>
      <c r="I487" s="40">
        <v>464722.20999999996</v>
      </c>
      <c r="K487" s="40">
        <v>443997.10999999993</v>
      </c>
      <c r="M487" s="40">
        <v>531753.70000000007</v>
      </c>
      <c r="O487" s="40">
        <v>427289.30000000005</v>
      </c>
      <c r="Q487" s="40">
        <v>494866.56</v>
      </c>
      <c r="S487" s="40">
        <v>598731.26</v>
      </c>
      <c r="U487" s="31">
        <v>467395.91000000003</v>
      </c>
      <c r="W487" s="31">
        <v>416285.30999999994</v>
      </c>
      <c r="Y487" s="81">
        <v>423025.95999999996</v>
      </c>
      <c r="AA487" s="81">
        <f t="shared" si="60"/>
        <v>5851335.7400000002</v>
      </c>
    </row>
    <row r="488" spans="1:27" ht="15" x14ac:dyDescent="0.3">
      <c r="A488" s="32" t="s">
        <v>88</v>
      </c>
      <c r="C488" s="40">
        <v>0</v>
      </c>
      <c r="E488" s="40">
        <v>0</v>
      </c>
      <c r="G488" s="40">
        <v>0</v>
      </c>
      <c r="I488" s="40">
        <v>0</v>
      </c>
      <c r="K488" s="40">
        <v>0</v>
      </c>
      <c r="M488" s="40">
        <v>0</v>
      </c>
      <c r="O488" s="40">
        <v>0</v>
      </c>
      <c r="Q488" s="40">
        <v>0</v>
      </c>
      <c r="S488" s="40">
        <v>0</v>
      </c>
      <c r="U488" s="31">
        <v>0</v>
      </c>
      <c r="W488" s="31">
        <v>0</v>
      </c>
      <c r="Y488" s="81">
        <v>0</v>
      </c>
      <c r="AA488" s="81">
        <f t="shared" si="60"/>
        <v>0</v>
      </c>
    </row>
    <row r="489" spans="1:27" x14ac:dyDescent="0.3">
      <c r="A489" s="32" t="s">
        <v>31</v>
      </c>
      <c r="C489" s="40">
        <v>63188.09</v>
      </c>
      <c r="E489" s="40">
        <v>48429.14</v>
      </c>
      <c r="G489" s="40">
        <v>49164.599999999991</v>
      </c>
      <c r="I489" s="40">
        <v>49327.089999999989</v>
      </c>
      <c r="K489" s="40">
        <v>45994.81</v>
      </c>
      <c r="M489" s="40">
        <v>45654.58</v>
      </c>
      <c r="O489" s="40">
        <v>41882.519999999997</v>
      </c>
      <c r="Q489" s="40">
        <v>49962.01</v>
      </c>
      <c r="S489" s="40">
        <v>55051.979999999996</v>
      </c>
      <c r="U489" s="31">
        <v>50274.259999999995</v>
      </c>
      <c r="W489" s="31">
        <v>51117.770000000004</v>
      </c>
      <c r="Y489" s="81">
        <v>36595.810000000005</v>
      </c>
      <c r="AA489" s="81">
        <f t="shared" si="60"/>
        <v>586642.66</v>
      </c>
    </row>
    <row r="490" spans="1:27" x14ac:dyDescent="0.3">
      <c r="A490" s="32" t="s">
        <v>87</v>
      </c>
      <c r="C490" s="40">
        <v>26538.997799999997</v>
      </c>
      <c r="E490" s="40">
        <v>20340.238799999999</v>
      </c>
      <c r="G490" s="40">
        <v>20649.132000000001</v>
      </c>
      <c r="I490" s="40">
        <v>20717.377800000002</v>
      </c>
      <c r="K490" s="40">
        <v>19317.820200000002</v>
      </c>
      <c r="M490" s="40">
        <v>19174.923599999995</v>
      </c>
      <c r="O490" s="40">
        <v>17590.6584</v>
      </c>
      <c r="Q490" s="40">
        <v>20984.044199999997</v>
      </c>
      <c r="S490" s="40">
        <v>23121.831600000001</v>
      </c>
      <c r="U490" s="31">
        <v>21115.189200000001</v>
      </c>
      <c r="W490" s="31">
        <v>21469.463400000001</v>
      </c>
      <c r="Y490" s="81">
        <v>15370.2402</v>
      </c>
      <c r="AA490" s="81">
        <f t="shared" si="60"/>
        <v>246389.91720000003</v>
      </c>
    </row>
    <row r="491" spans="1:27" ht="15" x14ac:dyDescent="0.3">
      <c r="A491" s="32" t="s">
        <v>89</v>
      </c>
      <c r="C491" s="40">
        <v>6318.8089999999993</v>
      </c>
      <c r="E491" s="40">
        <v>4842.9140000000007</v>
      </c>
      <c r="G491" s="40">
        <v>4916.46</v>
      </c>
      <c r="I491" s="40">
        <v>4932.7089999999998</v>
      </c>
      <c r="K491" s="40">
        <v>4599.4809999999998</v>
      </c>
      <c r="M491" s="40">
        <v>4565.4580000000005</v>
      </c>
      <c r="O491" s="40">
        <v>4188.2520000000004</v>
      </c>
      <c r="Q491" s="40">
        <v>4996.201</v>
      </c>
      <c r="S491" s="40">
        <v>5505.1980000000012</v>
      </c>
      <c r="U491" s="31">
        <v>5027.4260000000013</v>
      </c>
      <c r="W491" s="31">
        <v>5111.777</v>
      </c>
      <c r="Y491" s="81">
        <v>3659.5810000000001</v>
      </c>
      <c r="AA491" s="81">
        <f t="shared" si="60"/>
        <v>58664.266000000003</v>
      </c>
    </row>
    <row r="492" spans="1:27" x14ac:dyDescent="0.3">
      <c r="C492" s="40"/>
      <c r="E492" s="40"/>
      <c r="G492" s="40"/>
      <c r="I492" s="40"/>
      <c r="K492" s="40"/>
      <c r="O492" s="40"/>
      <c r="Q492" s="40"/>
      <c r="S492" s="40"/>
      <c r="U492" s="31"/>
      <c r="W492" s="31"/>
    </row>
    <row r="493" spans="1:27" ht="15.5" x14ac:dyDescent="0.35">
      <c r="A493" s="34" t="s">
        <v>162</v>
      </c>
      <c r="C493" s="64"/>
      <c r="E493" s="64"/>
      <c r="G493" s="40"/>
      <c r="I493" s="64"/>
      <c r="K493" s="64"/>
      <c r="M493" s="64"/>
      <c r="O493" s="64"/>
      <c r="Q493" s="74"/>
      <c r="S493" s="75"/>
      <c r="U493" s="76"/>
      <c r="W493" s="76"/>
      <c r="Y493" s="83"/>
    </row>
    <row r="494" spans="1:27" x14ac:dyDescent="0.3">
      <c r="A494" s="32" t="s">
        <v>1</v>
      </c>
      <c r="C494" s="40">
        <v>924837.08999999985</v>
      </c>
      <c r="E494" s="40">
        <v>932794.45000000007</v>
      </c>
      <c r="G494" s="40">
        <v>861405.84</v>
      </c>
      <c r="I494" s="40">
        <v>912632.34000000008</v>
      </c>
      <c r="K494" s="40">
        <v>783607.84</v>
      </c>
      <c r="M494" s="40">
        <v>743401.59999999986</v>
      </c>
      <c r="O494" s="40">
        <v>972805.93</v>
      </c>
      <c r="Q494" s="40">
        <v>1008940.39</v>
      </c>
      <c r="S494" s="40">
        <v>1022775.8500000001</v>
      </c>
      <c r="U494" s="31">
        <v>1068001.31</v>
      </c>
      <c r="W494" s="31">
        <v>985176.41</v>
      </c>
      <c r="Y494" s="81">
        <v>831666.5</v>
      </c>
      <c r="AA494" s="81">
        <f t="shared" ref="AA494:AA499" si="61">SUM(C494:Z494)</f>
        <v>11048045.549999999</v>
      </c>
    </row>
    <row r="495" spans="1:27" x14ac:dyDescent="0.3">
      <c r="A495" s="32" t="s">
        <v>2</v>
      </c>
      <c r="C495" s="40">
        <v>839358.7</v>
      </c>
      <c r="E495" s="40">
        <v>842648.57</v>
      </c>
      <c r="G495" s="40">
        <v>788690.91999999981</v>
      </c>
      <c r="I495" s="40">
        <v>825452.27</v>
      </c>
      <c r="K495" s="40">
        <v>695839.87</v>
      </c>
      <c r="M495" s="40">
        <v>659113.79</v>
      </c>
      <c r="O495" s="40">
        <v>893025.47</v>
      </c>
      <c r="Q495" s="40">
        <v>915777.33999999985</v>
      </c>
      <c r="S495" s="40">
        <v>909835.34000000008</v>
      </c>
      <c r="U495" s="31">
        <v>968023.5</v>
      </c>
      <c r="W495" s="31">
        <v>875126.52</v>
      </c>
      <c r="Y495" s="81">
        <v>727463.46000000008</v>
      </c>
      <c r="AA495" s="81">
        <f t="shared" si="61"/>
        <v>9940355.75</v>
      </c>
    </row>
    <row r="496" spans="1:27" ht="15" x14ac:dyDescent="0.3">
      <c r="A496" s="32" t="s">
        <v>88</v>
      </c>
      <c r="C496" s="40">
        <v>0</v>
      </c>
      <c r="E496" s="40">
        <v>0</v>
      </c>
      <c r="G496" s="40">
        <v>0</v>
      </c>
      <c r="I496" s="40">
        <v>0</v>
      </c>
      <c r="K496" s="40">
        <v>0</v>
      </c>
      <c r="M496" s="40">
        <v>0</v>
      </c>
      <c r="O496" s="40">
        <v>0</v>
      </c>
      <c r="Q496" s="40">
        <v>0</v>
      </c>
      <c r="S496" s="40">
        <v>0</v>
      </c>
      <c r="U496" s="31">
        <v>0</v>
      </c>
      <c r="W496" s="31">
        <v>0</v>
      </c>
      <c r="Y496" s="81">
        <v>0</v>
      </c>
      <c r="AA496" s="81">
        <f t="shared" si="61"/>
        <v>0</v>
      </c>
    </row>
    <row r="497" spans="1:27" x14ac:dyDescent="0.3">
      <c r="A497" s="32" t="s">
        <v>31</v>
      </c>
      <c r="C497" s="40">
        <v>85478.389999999985</v>
      </c>
      <c r="E497" s="40">
        <v>90145.88</v>
      </c>
      <c r="G497" s="40">
        <v>72714.92</v>
      </c>
      <c r="I497" s="40">
        <v>87180.07</v>
      </c>
      <c r="K497" s="40">
        <v>87767.97</v>
      </c>
      <c r="M497" s="40">
        <v>84287.81</v>
      </c>
      <c r="O497" s="40">
        <v>79780.459999999992</v>
      </c>
      <c r="Q497" s="40">
        <v>93163.05</v>
      </c>
      <c r="S497" s="40">
        <v>112940.51</v>
      </c>
      <c r="U497" s="31">
        <v>99977.809999999983</v>
      </c>
      <c r="W497" s="31">
        <v>110049.88999999998</v>
      </c>
      <c r="Y497" s="81">
        <v>104203.04</v>
      </c>
      <c r="AA497" s="81">
        <f t="shared" si="61"/>
        <v>1107689.8</v>
      </c>
    </row>
    <row r="498" spans="1:27" x14ac:dyDescent="0.3">
      <c r="A498" s="32" t="s">
        <v>87</v>
      </c>
      <c r="C498" s="40">
        <v>35900.923800000004</v>
      </c>
      <c r="E498" s="40">
        <v>37861.2696</v>
      </c>
      <c r="G498" s="40">
        <v>30540.266399999997</v>
      </c>
      <c r="I498" s="40">
        <v>36615.629400000005</v>
      </c>
      <c r="K498" s="40">
        <v>36862.547400000003</v>
      </c>
      <c r="M498" s="40">
        <v>35400.880200000007</v>
      </c>
      <c r="O498" s="40">
        <v>33507.7932</v>
      </c>
      <c r="Q498" s="40">
        <v>39128.481</v>
      </c>
      <c r="S498" s="40">
        <v>47435.014200000005</v>
      </c>
      <c r="U498" s="31">
        <v>41990.680200000003</v>
      </c>
      <c r="W498" s="31">
        <v>46220.953799999996</v>
      </c>
      <c r="Y498" s="81">
        <v>43765.2768</v>
      </c>
      <c r="AA498" s="81">
        <f t="shared" si="61"/>
        <v>465229.71599999996</v>
      </c>
    </row>
    <row r="499" spans="1:27" ht="15" x14ac:dyDescent="0.3">
      <c r="A499" s="32" t="s">
        <v>89</v>
      </c>
      <c r="C499" s="40">
        <v>8547.8389999999999</v>
      </c>
      <c r="E499" s="40">
        <v>9014.5880000000016</v>
      </c>
      <c r="G499" s="40">
        <v>7271.4920000000011</v>
      </c>
      <c r="I499" s="40">
        <v>8718.0070000000014</v>
      </c>
      <c r="K499" s="40">
        <v>8776.7970000000005</v>
      </c>
      <c r="M499" s="40">
        <v>8428.780999999999</v>
      </c>
      <c r="O499" s="40">
        <v>7978.0460000000003</v>
      </c>
      <c r="Q499" s="40">
        <v>9316.3050000000003</v>
      </c>
      <c r="S499" s="40">
        <v>11294.051000000003</v>
      </c>
      <c r="U499" s="31">
        <v>9997.7810000000009</v>
      </c>
      <c r="W499" s="31">
        <v>11004.989000000001</v>
      </c>
      <c r="Y499" s="81">
        <v>10420.304000000002</v>
      </c>
      <c r="AA499" s="81">
        <f t="shared" si="61"/>
        <v>110768.98000000003</v>
      </c>
    </row>
    <row r="500" spans="1:27" x14ac:dyDescent="0.3">
      <c r="C500" s="40"/>
      <c r="E500" s="40"/>
      <c r="G500" s="40"/>
      <c r="I500" s="40"/>
      <c r="K500" s="40"/>
      <c r="O500" s="40"/>
      <c r="Q500" s="40"/>
      <c r="S500" s="40"/>
      <c r="U500" s="31"/>
      <c r="W500" s="31"/>
    </row>
    <row r="501" spans="1:27" ht="15.5" x14ac:dyDescent="0.35">
      <c r="A501" s="50" t="s">
        <v>145</v>
      </c>
      <c r="C501" s="64"/>
      <c r="E501" s="64"/>
      <c r="G501" s="74"/>
      <c r="I501" s="64"/>
      <c r="K501" s="64"/>
      <c r="M501" s="64"/>
      <c r="O501" s="64"/>
      <c r="Q501" s="74"/>
      <c r="S501" s="75"/>
      <c r="U501" s="76"/>
      <c r="W501" s="76"/>
      <c r="Y501" s="83"/>
    </row>
    <row r="502" spans="1:27" x14ac:dyDescent="0.3">
      <c r="A502" s="32" t="s">
        <v>1</v>
      </c>
      <c r="C502" s="40">
        <v>137566.66</v>
      </c>
      <c r="E502" s="40">
        <v>212678.53000000003</v>
      </c>
      <c r="G502" s="40">
        <v>154512.27000000002</v>
      </c>
      <c r="I502" s="40">
        <v>203779.30000000002</v>
      </c>
      <c r="K502" s="40">
        <v>165144.75999999998</v>
      </c>
      <c r="M502" s="40">
        <v>136916.08000000002</v>
      </c>
      <c r="O502" s="40">
        <v>142711.04999999999</v>
      </c>
      <c r="Q502" s="40">
        <v>110469.74000000002</v>
      </c>
      <c r="S502" s="40">
        <v>157247.60999999999</v>
      </c>
      <c r="U502" s="31">
        <v>180397.08000000002</v>
      </c>
      <c r="W502" s="31">
        <v>183794.6</v>
      </c>
      <c r="Y502" s="81">
        <v>203579.18</v>
      </c>
      <c r="AA502" s="81">
        <f t="shared" ref="AA502:AA507" si="62">SUM(C502:Z502)</f>
        <v>1988796.86</v>
      </c>
    </row>
    <row r="503" spans="1:27" x14ac:dyDescent="0.3">
      <c r="A503" s="32" t="s">
        <v>2</v>
      </c>
      <c r="C503" s="40">
        <v>126874.71</v>
      </c>
      <c r="E503" s="40">
        <v>199973.12999999998</v>
      </c>
      <c r="G503" s="40">
        <v>133825.51999999999</v>
      </c>
      <c r="I503" s="40">
        <v>188189.88999999998</v>
      </c>
      <c r="K503" s="40">
        <v>146353.9</v>
      </c>
      <c r="M503" s="40">
        <v>128744.92000000001</v>
      </c>
      <c r="O503" s="40">
        <v>133530.79999999999</v>
      </c>
      <c r="Q503" s="40">
        <v>97179.8</v>
      </c>
      <c r="S503" s="40">
        <v>135377.79</v>
      </c>
      <c r="U503" s="31">
        <v>166901.35999999999</v>
      </c>
      <c r="W503" s="31">
        <v>169260.76</v>
      </c>
      <c r="Y503" s="81">
        <v>185703.58000000002</v>
      </c>
      <c r="AA503" s="81">
        <f t="shared" si="62"/>
        <v>1811916.1600000004</v>
      </c>
    </row>
    <row r="504" spans="1:27" ht="15" x14ac:dyDescent="0.3">
      <c r="A504" s="32" t="s">
        <v>88</v>
      </c>
      <c r="C504" s="40">
        <v>0</v>
      </c>
      <c r="E504" s="40">
        <v>0</v>
      </c>
      <c r="G504" s="40">
        <v>0</v>
      </c>
      <c r="I504" s="40">
        <v>0</v>
      </c>
      <c r="K504" s="40">
        <v>0</v>
      </c>
      <c r="M504" s="40">
        <v>0</v>
      </c>
      <c r="O504" s="40">
        <v>0</v>
      </c>
      <c r="Q504" s="40">
        <v>0</v>
      </c>
      <c r="S504" s="40">
        <v>0</v>
      </c>
      <c r="U504" s="31">
        <v>0</v>
      </c>
      <c r="W504" s="31">
        <v>0</v>
      </c>
      <c r="Y504" s="81">
        <v>0</v>
      </c>
      <c r="AA504" s="81">
        <f t="shared" si="62"/>
        <v>0</v>
      </c>
    </row>
    <row r="505" spans="1:27" x14ac:dyDescent="0.3">
      <c r="A505" s="32" t="s">
        <v>31</v>
      </c>
      <c r="C505" s="40">
        <v>10691.949999999999</v>
      </c>
      <c r="E505" s="40">
        <v>12705.400000000001</v>
      </c>
      <c r="G505" s="40">
        <v>20686.75</v>
      </c>
      <c r="I505" s="40">
        <v>15589.410000000002</v>
      </c>
      <c r="K505" s="40">
        <v>18790.86</v>
      </c>
      <c r="M505" s="40">
        <v>8171.16</v>
      </c>
      <c r="O505" s="40">
        <v>9180.25</v>
      </c>
      <c r="Q505" s="40">
        <v>13289.939999999999</v>
      </c>
      <c r="S505" s="40">
        <v>21869.82</v>
      </c>
      <c r="U505" s="31">
        <v>13495.720000000001</v>
      </c>
      <c r="W505" s="31">
        <v>14533.84</v>
      </c>
      <c r="Y505" s="81">
        <v>17875.599999999999</v>
      </c>
      <c r="AA505" s="81">
        <f t="shared" si="62"/>
        <v>176880.7</v>
      </c>
    </row>
    <row r="506" spans="1:27" x14ac:dyDescent="0.3">
      <c r="A506" s="32" t="s">
        <v>87</v>
      </c>
      <c r="C506" s="40">
        <v>4490.6189999999997</v>
      </c>
      <c r="E506" s="40">
        <v>5336.268</v>
      </c>
      <c r="G506" s="40">
        <v>8688.4349999999995</v>
      </c>
      <c r="I506" s="40">
        <v>6547.5522000000001</v>
      </c>
      <c r="K506" s="40">
        <v>7892.1612000000005</v>
      </c>
      <c r="M506" s="40">
        <v>3431.8872000000001</v>
      </c>
      <c r="O506" s="40">
        <v>3855.7049999999999</v>
      </c>
      <c r="Q506" s="40">
        <v>5581.7748000000001</v>
      </c>
      <c r="S506" s="40">
        <v>9185.3243999999995</v>
      </c>
      <c r="U506" s="31">
        <v>5668.2023999999992</v>
      </c>
      <c r="W506" s="31">
        <v>6104.2128000000002</v>
      </c>
      <c r="Y506" s="81">
        <v>7507.7519999999995</v>
      </c>
      <c r="AA506" s="81">
        <f t="shared" si="62"/>
        <v>74289.893999999986</v>
      </c>
    </row>
    <row r="507" spans="1:27" ht="15" x14ac:dyDescent="0.3">
      <c r="A507" s="32" t="s">
        <v>89</v>
      </c>
      <c r="C507" s="40">
        <v>1069.1950000000002</v>
      </c>
      <c r="E507" s="40">
        <v>1270.5399999999997</v>
      </c>
      <c r="G507" s="40">
        <v>2068.6750000000002</v>
      </c>
      <c r="I507" s="40">
        <v>1558.941</v>
      </c>
      <c r="K507" s="40">
        <v>1879.0860000000005</v>
      </c>
      <c r="M507" s="40">
        <v>817.11599999999999</v>
      </c>
      <c r="O507" s="40">
        <v>918.02500000000009</v>
      </c>
      <c r="Q507" s="40">
        <v>1328.9939999999999</v>
      </c>
      <c r="S507" s="40">
        <v>2186.982</v>
      </c>
      <c r="U507" s="31">
        <v>1349.5720000000001</v>
      </c>
      <c r="W507" s="31">
        <v>1453.384</v>
      </c>
      <c r="Y507" s="81">
        <v>1787.56</v>
      </c>
      <c r="AA507" s="81">
        <f t="shared" si="62"/>
        <v>17688.07</v>
      </c>
    </row>
    <row r="508" spans="1:27" x14ac:dyDescent="0.3">
      <c r="C508" s="40"/>
      <c r="E508" s="40"/>
      <c r="G508" s="40"/>
      <c r="I508" s="40"/>
      <c r="K508" s="40"/>
      <c r="O508" s="40"/>
      <c r="Q508" s="40"/>
      <c r="S508" s="40"/>
      <c r="U508" s="31"/>
      <c r="W508" s="31"/>
    </row>
    <row r="509" spans="1:27" ht="15.5" x14ac:dyDescent="0.35">
      <c r="A509" s="34" t="s">
        <v>163</v>
      </c>
      <c r="C509" s="64"/>
      <c r="E509" s="64"/>
      <c r="G509" s="40"/>
      <c r="I509" s="64"/>
      <c r="K509" s="64"/>
      <c r="M509" s="74"/>
      <c r="O509" s="64"/>
      <c r="Q509" s="74"/>
      <c r="S509" s="75"/>
      <c r="U509" s="76"/>
      <c r="W509" s="76"/>
      <c r="Y509" s="83"/>
    </row>
    <row r="510" spans="1:27" x14ac:dyDescent="0.3">
      <c r="A510" s="32" t="s">
        <v>1</v>
      </c>
      <c r="C510" s="40">
        <v>556493.27999999991</v>
      </c>
      <c r="E510" s="40">
        <v>593876.47000000009</v>
      </c>
      <c r="G510" s="40">
        <v>563585.72</v>
      </c>
      <c r="I510" s="40">
        <v>591465.54999999993</v>
      </c>
      <c r="K510" s="40">
        <v>643150.05999999994</v>
      </c>
      <c r="M510" s="40">
        <v>635076.23</v>
      </c>
      <c r="O510" s="40">
        <v>756500.16000000015</v>
      </c>
      <c r="Q510" s="40">
        <v>670045.73</v>
      </c>
      <c r="S510" s="40">
        <v>947428.88</v>
      </c>
      <c r="U510" s="31">
        <v>823099.52</v>
      </c>
      <c r="W510" s="31">
        <v>605908.71</v>
      </c>
      <c r="Y510" s="81">
        <v>832274.1</v>
      </c>
      <c r="AA510" s="81">
        <f t="shared" ref="AA510:AA515" si="63">SUM(C510:Z510)</f>
        <v>8218904.4100000011</v>
      </c>
    </row>
    <row r="511" spans="1:27" x14ac:dyDescent="0.3">
      <c r="A511" s="32" t="s">
        <v>2</v>
      </c>
      <c r="C511" s="40">
        <v>501131.78</v>
      </c>
      <c r="E511" s="40">
        <v>529422.04999999993</v>
      </c>
      <c r="G511" s="40">
        <v>515897.5500000001</v>
      </c>
      <c r="I511" s="40">
        <v>532939.35</v>
      </c>
      <c r="K511" s="40">
        <v>567257.98</v>
      </c>
      <c r="M511" s="40">
        <v>568998.21</v>
      </c>
      <c r="O511" s="40">
        <v>678104</v>
      </c>
      <c r="Q511" s="40">
        <v>594221.93000000005</v>
      </c>
      <c r="S511" s="40">
        <v>852462.95</v>
      </c>
      <c r="U511" s="31">
        <v>744989.20000000007</v>
      </c>
      <c r="W511" s="31">
        <v>548343.55000000005</v>
      </c>
      <c r="Y511" s="81">
        <v>737321.32000000007</v>
      </c>
      <c r="AA511" s="81">
        <f t="shared" si="63"/>
        <v>7371089.8700000001</v>
      </c>
    </row>
    <row r="512" spans="1:27" ht="15" x14ac:dyDescent="0.3">
      <c r="A512" s="32" t="s">
        <v>88</v>
      </c>
      <c r="C512" s="40">
        <v>0</v>
      </c>
      <c r="E512" s="40">
        <v>0</v>
      </c>
      <c r="G512" s="40">
        <v>0</v>
      </c>
      <c r="I512" s="40">
        <v>0</v>
      </c>
      <c r="K512" s="40">
        <v>0</v>
      </c>
      <c r="M512" s="40">
        <v>0</v>
      </c>
      <c r="O512" s="40">
        <v>0</v>
      </c>
      <c r="Q512" s="40">
        <v>0</v>
      </c>
      <c r="S512" s="40">
        <v>0</v>
      </c>
      <c r="U512" s="31">
        <v>0</v>
      </c>
      <c r="W512" s="31">
        <v>0</v>
      </c>
      <c r="Y512" s="81">
        <v>0</v>
      </c>
      <c r="AA512" s="81">
        <f t="shared" si="63"/>
        <v>0</v>
      </c>
    </row>
    <row r="513" spans="1:27" x14ac:dyDescent="0.3">
      <c r="A513" s="32" t="s">
        <v>31</v>
      </c>
      <c r="C513" s="40">
        <v>55361.500000000007</v>
      </c>
      <c r="E513" s="40">
        <v>64454.419999999991</v>
      </c>
      <c r="G513" s="40">
        <v>47688.17</v>
      </c>
      <c r="I513" s="40">
        <v>58526.2</v>
      </c>
      <c r="K513" s="40">
        <v>75892.079999999987</v>
      </c>
      <c r="M513" s="40">
        <v>66078.02</v>
      </c>
      <c r="O513" s="40">
        <v>78396.160000000003</v>
      </c>
      <c r="Q513" s="40">
        <v>75823.799999999988</v>
      </c>
      <c r="S513" s="40">
        <v>94965.93</v>
      </c>
      <c r="U513" s="31">
        <v>78110.319999999992</v>
      </c>
      <c r="W513" s="31">
        <v>57565.159999999989</v>
      </c>
      <c r="Y513" s="81">
        <v>94952.779999999984</v>
      </c>
      <c r="AA513" s="81">
        <f t="shared" si="63"/>
        <v>847814.54</v>
      </c>
    </row>
    <row r="514" spans="1:27" x14ac:dyDescent="0.3">
      <c r="A514" s="32" t="s">
        <v>87</v>
      </c>
      <c r="C514" s="40">
        <v>23251.829999999998</v>
      </c>
      <c r="E514" s="40">
        <v>27070.856399999997</v>
      </c>
      <c r="G514" s="40">
        <v>20029.031400000003</v>
      </c>
      <c r="I514" s="40">
        <v>24581.004000000001</v>
      </c>
      <c r="K514" s="40">
        <v>31874.673599999998</v>
      </c>
      <c r="M514" s="40">
        <v>27752.768400000001</v>
      </c>
      <c r="O514" s="40">
        <v>32926.387199999997</v>
      </c>
      <c r="Q514" s="40">
        <v>31845.995999999999</v>
      </c>
      <c r="S514" s="40">
        <v>39885.690599999994</v>
      </c>
      <c r="U514" s="31">
        <v>32806.3344</v>
      </c>
      <c r="W514" s="31">
        <v>24177.367200000001</v>
      </c>
      <c r="Y514" s="81">
        <v>39880.167600000001</v>
      </c>
      <c r="AA514" s="81">
        <f t="shared" si="63"/>
        <v>356082.10679999995</v>
      </c>
    </row>
    <row r="515" spans="1:27" ht="15" x14ac:dyDescent="0.3">
      <c r="A515" s="32" t="s">
        <v>89</v>
      </c>
      <c r="C515" s="40">
        <v>5536.15</v>
      </c>
      <c r="E515" s="40">
        <v>6445.4420000000009</v>
      </c>
      <c r="G515" s="40">
        <v>4768.8170000000009</v>
      </c>
      <c r="I515" s="40">
        <v>5852.6200000000008</v>
      </c>
      <c r="K515" s="40">
        <v>7589.2080000000014</v>
      </c>
      <c r="M515" s="40">
        <v>6607.8020000000015</v>
      </c>
      <c r="O515" s="40">
        <v>7839.616</v>
      </c>
      <c r="Q515" s="40">
        <v>7582.380000000001</v>
      </c>
      <c r="S515" s="40">
        <v>9496.5930000000008</v>
      </c>
      <c r="U515" s="31">
        <v>7811.0320000000002</v>
      </c>
      <c r="W515" s="31">
        <v>5756.5159999999996</v>
      </c>
      <c r="Y515" s="81">
        <v>9495.2780000000002</v>
      </c>
      <c r="AA515" s="81">
        <f t="shared" si="63"/>
        <v>84781.454000000012</v>
      </c>
    </row>
    <row r="516" spans="1:27" x14ac:dyDescent="0.3">
      <c r="C516" s="40"/>
      <c r="E516" s="40"/>
      <c r="G516" s="40"/>
      <c r="I516" s="40"/>
      <c r="K516" s="40"/>
      <c r="O516" s="40"/>
      <c r="Q516" s="40"/>
      <c r="S516" s="40"/>
      <c r="U516" s="31"/>
      <c r="W516" s="31"/>
    </row>
    <row r="517" spans="1:27" ht="15.5" x14ac:dyDescent="0.35">
      <c r="A517" s="34" t="s">
        <v>146</v>
      </c>
      <c r="C517" s="64"/>
      <c r="E517" s="64"/>
      <c r="G517" s="40"/>
      <c r="I517" s="64"/>
      <c r="K517" s="64"/>
      <c r="M517" s="64"/>
      <c r="O517" s="64"/>
      <c r="Q517" s="74"/>
      <c r="S517" s="75"/>
      <c r="U517" s="76"/>
      <c r="W517" s="76"/>
      <c r="Y517" s="83"/>
    </row>
    <row r="518" spans="1:27" x14ac:dyDescent="0.3">
      <c r="A518" s="32" t="s">
        <v>1</v>
      </c>
      <c r="C518" s="40">
        <v>650931.25</v>
      </c>
      <c r="E518" s="40">
        <v>644262.89</v>
      </c>
      <c r="G518" s="40">
        <v>687565.3899999999</v>
      </c>
      <c r="I518" s="40">
        <v>769415.48</v>
      </c>
      <c r="K518" s="40">
        <v>826056.58</v>
      </c>
      <c r="M518" s="40">
        <v>804594.03</v>
      </c>
      <c r="O518" s="40">
        <v>694800.47</v>
      </c>
      <c r="Q518" s="40">
        <v>854328.75</v>
      </c>
      <c r="S518" s="40">
        <v>1263734.7</v>
      </c>
      <c r="U518" s="31">
        <v>1038640.74</v>
      </c>
      <c r="W518" s="31">
        <v>884074.22</v>
      </c>
      <c r="Y518" s="81">
        <v>799149.8</v>
      </c>
      <c r="AA518" s="81">
        <f t="shared" ref="AA518:AA523" si="64">SUM(C518:Z518)</f>
        <v>9917554.3000000007</v>
      </c>
    </row>
    <row r="519" spans="1:27" x14ac:dyDescent="0.3">
      <c r="A519" s="32" t="s">
        <v>2</v>
      </c>
      <c r="C519" s="40">
        <v>578522.57000000007</v>
      </c>
      <c r="E519" s="40">
        <v>565725.1</v>
      </c>
      <c r="G519" s="40">
        <v>622619.66999999981</v>
      </c>
      <c r="I519" s="40">
        <v>677207.44000000006</v>
      </c>
      <c r="K519" s="40">
        <v>734250.49</v>
      </c>
      <c r="M519" s="40">
        <v>716709.73</v>
      </c>
      <c r="O519" s="40">
        <v>623229.27000000014</v>
      </c>
      <c r="Q519" s="40">
        <v>772942.23</v>
      </c>
      <c r="S519" s="40">
        <v>1163641.23</v>
      </c>
      <c r="U519" s="31">
        <v>944267.58</v>
      </c>
      <c r="W519" s="31">
        <v>790530.48</v>
      </c>
      <c r="Y519" s="81">
        <v>725575.29</v>
      </c>
      <c r="AA519" s="81">
        <f t="shared" si="64"/>
        <v>8915221.0800000019</v>
      </c>
    </row>
    <row r="520" spans="1:27" ht="15" x14ac:dyDescent="0.3">
      <c r="A520" s="32" t="s">
        <v>88</v>
      </c>
      <c r="C520" s="40">
        <v>0</v>
      </c>
      <c r="E520" s="40">
        <v>0</v>
      </c>
      <c r="G520" s="40">
        <v>0</v>
      </c>
      <c r="I520" s="40">
        <v>0</v>
      </c>
      <c r="K520" s="40">
        <v>0</v>
      </c>
      <c r="M520" s="40">
        <v>0</v>
      </c>
      <c r="O520" s="40">
        <v>0</v>
      </c>
      <c r="Q520" s="40">
        <v>0</v>
      </c>
      <c r="S520" s="40">
        <v>0</v>
      </c>
      <c r="U520" s="31">
        <v>0</v>
      </c>
      <c r="W520" s="31">
        <v>0</v>
      </c>
      <c r="Y520" s="81">
        <v>0</v>
      </c>
      <c r="AA520" s="81">
        <f t="shared" si="64"/>
        <v>0</v>
      </c>
    </row>
    <row r="521" spans="1:27" x14ac:dyDescent="0.3">
      <c r="A521" s="32" t="s">
        <v>31</v>
      </c>
      <c r="C521" s="40">
        <v>72408.679999999993</v>
      </c>
      <c r="E521" s="40">
        <v>78537.790000000008</v>
      </c>
      <c r="G521" s="40">
        <v>64945.72</v>
      </c>
      <c r="I521" s="40">
        <v>92208.040000000008</v>
      </c>
      <c r="K521" s="40">
        <v>91806.09</v>
      </c>
      <c r="M521" s="40">
        <v>87884.300000000017</v>
      </c>
      <c r="O521" s="40">
        <v>71571.199999999997</v>
      </c>
      <c r="Q521" s="40">
        <v>81386.52</v>
      </c>
      <c r="S521" s="40">
        <v>100093.47</v>
      </c>
      <c r="U521" s="31">
        <v>94373.16</v>
      </c>
      <c r="W521" s="31">
        <v>93543.74</v>
      </c>
      <c r="Y521" s="81">
        <v>73574.510000000009</v>
      </c>
      <c r="AA521" s="81">
        <f t="shared" si="64"/>
        <v>1002333.22</v>
      </c>
    </row>
    <row r="522" spans="1:27" x14ac:dyDescent="0.3">
      <c r="A522" s="32" t="s">
        <v>87</v>
      </c>
      <c r="C522" s="40">
        <v>30411.645599999996</v>
      </c>
      <c r="E522" s="40">
        <v>32985.871800000001</v>
      </c>
      <c r="G522" s="40">
        <v>27277.202400000002</v>
      </c>
      <c r="I522" s="40">
        <v>38727.376799999998</v>
      </c>
      <c r="K522" s="40">
        <v>38558.557800000002</v>
      </c>
      <c r="M522" s="40">
        <v>36911.405999999995</v>
      </c>
      <c r="O522" s="40">
        <v>30059.903999999999</v>
      </c>
      <c r="Q522" s="40">
        <v>34182.338400000001</v>
      </c>
      <c r="S522" s="40">
        <v>42039.257400000002</v>
      </c>
      <c r="U522" s="31">
        <v>39636.727200000001</v>
      </c>
      <c r="W522" s="31">
        <v>39288.370800000004</v>
      </c>
      <c r="Y522" s="81">
        <v>30901.294199999997</v>
      </c>
      <c r="AA522" s="81">
        <f t="shared" si="64"/>
        <v>420979.95240000007</v>
      </c>
    </row>
    <row r="523" spans="1:27" ht="15" x14ac:dyDescent="0.3">
      <c r="A523" s="32" t="s">
        <v>89</v>
      </c>
      <c r="C523" s="40">
        <v>7240.8680000000004</v>
      </c>
      <c r="E523" s="40">
        <v>7853.7790000000005</v>
      </c>
      <c r="G523" s="40">
        <v>6494.5719999999992</v>
      </c>
      <c r="I523" s="40">
        <v>9220.8040000000001</v>
      </c>
      <c r="K523" s="40">
        <v>9180.6090000000004</v>
      </c>
      <c r="M523" s="40">
        <v>8788.43</v>
      </c>
      <c r="O523" s="40">
        <v>7157.1200000000008</v>
      </c>
      <c r="Q523" s="40">
        <v>8138.652</v>
      </c>
      <c r="S523" s="40">
        <v>10009.347000000002</v>
      </c>
      <c r="U523" s="31">
        <v>9437.3160000000007</v>
      </c>
      <c r="W523" s="31">
        <v>9354.3740000000016</v>
      </c>
      <c r="Y523" s="81">
        <v>7357.4509999999991</v>
      </c>
      <c r="AA523" s="81">
        <f t="shared" si="64"/>
        <v>100233.32200000001</v>
      </c>
    </row>
    <row r="524" spans="1:27" x14ac:dyDescent="0.3">
      <c r="C524" s="40"/>
      <c r="E524" s="40"/>
      <c r="G524" s="40"/>
      <c r="I524" s="40"/>
      <c r="K524" s="40"/>
      <c r="O524" s="40"/>
      <c r="Q524" s="40"/>
      <c r="S524" s="40"/>
      <c r="U524" s="31"/>
      <c r="W524" s="31"/>
    </row>
    <row r="525" spans="1:27" ht="15.5" x14ac:dyDescent="0.35">
      <c r="A525" s="34" t="s">
        <v>148</v>
      </c>
      <c r="C525" s="40"/>
      <c r="E525" s="64"/>
      <c r="G525" s="74"/>
      <c r="I525" s="64"/>
      <c r="K525" s="64"/>
      <c r="M525" s="64"/>
      <c r="O525" s="64"/>
      <c r="Q525" s="74"/>
      <c r="S525" s="75"/>
      <c r="U525" s="76"/>
      <c r="W525" s="76"/>
      <c r="Y525" s="83"/>
    </row>
    <row r="526" spans="1:27" x14ac:dyDescent="0.3">
      <c r="A526" s="32" t="s">
        <v>1</v>
      </c>
      <c r="C526" s="40">
        <v>246451.12</v>
      </c>
      <c r="E526" s="40">
        <v>610478.01</v>
      </c>
      <c r="G526" s="40">
        <v>530113.35000000009</v>
      </c>
      <c r="I526" s="40">
        <v>623708.49</v>
      </c>
      <c r="K526" s="40">
        <v>614519.97999999986</v>
      </c>
      <c r="M526" s="40">
        <v>485713.11</v>
      </c>
      <c r="O526" s="40">
        <v>611802.74</v>
      </c>
      <c r="Q526" s="40">
        <v>964842.12000000011</v>
      </c>
      <c r="S526" s="40">
        <v>894281.69000000018</v>
      </c>
      <c r="U526" s="31">
        <v>667143.47000000009</v>
      </c>
      <c r="W526" s="31">
        <v>728642.79</v>
      </c>
      <c r="Y526" s="81">
        <v>688273.29999999993</v>
      </c>
      <c r="AA526" s="81">
        <f t="shared" ref="AA526:AA531" si="65">SUM(C526:Z526)</f>
        <v>7665970.1699999999</v>
      </c>
    </row>
    <row r="527" spans="1:27" x14ac:dyDescent="0.3">
      <c r="A527" s="32" t="s">
        <v>2</v>
      </c>
      <c r="C527" s="40">
        <v>229009.61</v>
      </c>
      <c r="E527" s="40">
        <v>555510.6</v>
      </c>
      <c r="G527" s="40">
        <v>481671.33999999997</v>
      </c>
      <c r="I527" s="40">
        <v>569130.97</v>
      </c>
      <c r="K527" s="40">
        <v>561826.61</v>
      </c>
      <c r="M527" s="40">
        <v>444500.25</v>
      </c>
      <c r="O527" s="40">
        <v>556127.92999999993</v>
      </c>
      <c r="Q527" s="40">
        <v>896234.90999999992</v>
      </c>
      <c r="S527" s="40">
        <v>797912.23</v>
      </c>
      <c r="U527" s="31">
        <v>594329.15</v>
      </c>
      <c r="W527" s="31">
        <v>653112.96</v>
      </c>
      <c r="Y527" s="81">
        <v>618134.30999999994</v>
      </c>
      <c r="AA527" s="81">
        <f t="shared" si="65"/>
        <v>6957500.8699999992</v>
      </c>
    </row>
    <row r="528" spans="1:27" ht="15" x14ac:dyDescent="0.3">
      <c r="A528" s="32" t="s">
        <v>88</v>
      </c>
      <c r="C528" s="40">
        <v>0</v>
      </c>
      <c r="E528" s="40">
        <v>0</v>
      </c>
      <c r="G528" s="40">
        <v>0</v>
      </c>
      <c r="I528" s="40">
        <v>0</v>
      </c>
      <c r="K528" s="40">
        <v>0</v>
      </c>
      <c r="M528" s="40">
        <v>0</v>
      </c>
      <c r="O528" s="40">
        <v>0</v>
      </c>
      <c r="Q528" s="40">
        <v>0</v>
      </c>
      <c r="S528" s="40">
        <v>0</v>
      </c>
      <c r="U528" s="31">
        <v>0</v>
      </c>
      <c r="W528" s="31">
        <v>0</v>
      </c>
      <c r="Y528" s="81">
        <v>0</v>
      </c>
      <c r="AA528" s="81">
        <f t="shared" si="65"/>
        <v>0</v>
      </c>
    </row>
    <row r="529" spans="1:27" x14ac:dyDescent="0.3">
      <c r="A529" s="32" t="s">
        <v>31</v>
      </c>
      <c r="C529" s="40">
        <v>17441.509999999998</v>
      </c>
      <c r="E529" s="40">
        <v>54967.410000000011</v>
      </c>
      <c r="G529" s="40">
        <v>48442.01</v>
      </c>
      <c r="I529" s="40">
        <v>54577.52</v>
      </c>
      <c r="K529" s="40">
        <v>52693.369999999995</v>
      </c>
      <c r="M529" s="40">
        <v>41212.86</v>
      </c>
      <c r="O529" s="40">
        <v>55674.81</v>
      </c>
      <c r="Q529" s="40">
        <v>68607.210000000006</v>
      </c>
      <c r="S529" s="40">
        <v>96369.459999999992</v>
      </c>
      <c r="U529" s="31">
        <v>72814.320000000007</v>
      </c>
      <c r="W529" s="31">
        <v>75529.83</v>
      </c>
      <c r="Y529" s="81">
        <v>70138.990000000005</v>
      </c>
      <c r="AA529" s="81">
        <f t="shared" si="65"/>
        <v>708469.29999999993</v>
      </c>
    </row>
    <row r="530" spans="1:27" x14ac:dyDescent="0.3">
      <c r="A530" s="32" t="s">
        <v>87</v>
      </c>
      <c r="C530" s="40">
        <v>7325.4341999999988</v>
      </c>
      <c r="E530" s="40">
        <v>23086.3122</v>
      </c>
      <c r="G530" s="40">
        <v>20345.644199999999</v>
      </c>
      <c r="I530" s="40">
        <v>22922.558400000002</v>
      </c>
      <c r="K530" s="40">
        <v>22131.215399999997</v>
      </c>
      <c r="M530" s="40">
        <v>17309.4012</v>
      </c>
      <c r="O530" s="40">
        <v>23383.4202</v>
      </c>
      <c r="Q530" s="40">
        <v>28815.028200000001</v>
      </c>
      <c r="S530" s="40">
        <v>40475.17319999999</v>
      </c>
      <c r="U530" s="31">
        <v>30582.0144</v>
      </c>
      <c r="W530" s="31">
        <v>31722.528599999991</v>
      </c>
      <c r="Y530" s="81">
        <v>29458.375800000002</v>
      </c>
      <c r="AA530" s="81">
        <f t="shared" si="65"/>
        <v>297557.10599999997</v>
      </c>
    </row>
    <row r="531" spans="1:27" ht="15" x14ac:dyDescent="0.3">
      <c r="A531" s="32" t="s">
        <v>89</v>
      </c>
      <c r="C531" s="40">
        <v>1744.1510000000003</v>
      </c>
      <c r="E531" s="40">
        <v>5496.7410000000009</v>
      </c>
      <c r="G531" s="40">
        <v>4844.2010000000009</v>
      </c>
      <c r="I531" s="40">
        <v>5457.7520000000004</v>
      </c>
      <c r="K531" s="40">
        <v>5269.3370000000004</v>
      </c>
      <c r="M531" s="40">
        <v>4121.2860000000001</v>
      </c>
      <c r="O531" s="40">
        <v>5567.4810000000007</v>
      </c>
      <c r="Q531" s="40">
        <v>6860.7210000000005</v>
      </c>
      <c r="S531" s="40">
        <v>9636.9459999999999</v>
      </c>
      <c r="U531" s="31">
        <v>7281.4320000000016</v>
      </c>
      <c r="W531" s="31">
        <v>7552.9830000000011</v>
      </c>
      <c r="Y531" s="81">
        <v>7013.8990000000003</v>
      </c>
      <c r="AA531" s="81">
        <f t="shared" si="65"/>
        <v>70846.929999999993</v>
      </c>
    </row>
    <row r="532" spans="1:27" x14ac:dyDescent="0.3">
      <c r="C532" s="40"/>
      <c r="E532" s="40"/>
      <c r="G532" s="40"/>
      <c r="I532" s="40"/>
      <c r="K532" s="40"/>
      <c r="O532" s="40"/>
      <c r="Q532" s="40"/>
      <c r="S532" s="40"/>
      <c r="U532" s="31"/>
      <c r="W532" s="31"/>
    </row>
    <row r="533" spans="1:27" ht="15.5" x14ac:dyDescent="0.35">
      <c r="A533" s="34" t="s">
        <v>166</v>
      </c>
      <c r="C533" s="40"/>
      <c r="E533" s="40"/>
      <c r="G533" s="40"/>
      <c r="I533" s="64"/>
      <c r="K533" s="64"/>
      <c r="M533" s="64"/>
      <c r="O533" s="64"/>
      <c r="Q533" s="74"/>
      <c r="S533" s="75"/>
      <c r="U533" s="76"/>
      <c r="W533" s="76"/>
      <c r="Y533" s="83"/>
    </row>
    <row r="534" spans="1:27" x14ac:dyDescent="0.3">
      <c r="A534" s="32" t="s">
        <v>1</v>
      </c>
      <c r="C534" s="40"/>
      <c r="E534" s="40"/>
      <c r="G534" s="40"/>
      <c r="I534" s="40">
        <v>113174.42</v>
      </c>
      <c r="K534" s="40">
        <v>378669.91</v>
      </c>
      <c r="M534" s="40">
        <v>475464.77</v>
      </c>
      <c r="O534" s="40">
        <v>647589.74999999988</v>
      </c>
      <c r="Q534" s="40">
        <v>634958.32000000007</v>
      </c>
      <c r="S534" s="40">
        <v>1004481.9</v>
      </c>
      <c r="U534" s="31">
        <v>672667.66</v>
      </c>
      <c r="W534" s="31">
        <v>580738.12999999989</v>
      </c>
      <c r="Y534" s="81">
        <v>587031.92999999993</v>
      </c>
      <c r="AA534" s="81">
        <f t="shared" ref="AA534:AA555" si="66">SUM(C534:Z534)</f>
        <v>5094776.7899999991</v>
      </c>
    </row>
    <row r="535" spans="1:27" x14ac:dyDescent="0.3">
      <c r="A535" s="32" t="s">
        <v>2</v>
      </c>
      <c r="C535" s="40"/>
      <c r="E535" s="40"/>
      <c r="G535" s="40"/>
      <c r="I535" s="40">
        <v>102963.67000000001</v>
      </c>
      <c r="K535" s="40">
        <v>349443.58</v>
      </c>
      <c r="M535" s="40">
        <v>428275.9</v>
      </c>
      <c r="O535" s="40">
        <v>592150.52</v>
      </c>
      <c r="Q535" s="40">
        <v>585108.42999999993</v>
      </c>
      <c r="S535" s="40">
        <v>928899.02</v>
      </c>
      <c r="U535" s="31">
        <v>603943.89000000013</v>
      </c>
      <c r="W535" s="31">
        <v>515984.05999999994</v>
      </c>
      <c r="Y535" s="81">
        <v>537730.68000000005</v>
      </c>
      <c r="AA535" s="81">
        <f t="shared" si="66"/>
        <v>4644499.75</v>
      </c>
    </row>
    <row r="536" spans="1:27" ht="15" x14ac:dyDescent="0.3">
      <c r="A536" s="32" t="s">
        <v>88</v>
      </c>
      <c r="C536" s="40"/>
      <c r="E536" s="40"/>
      <c r="G536" s="40"/>
      <c r="I536" s="40">
        <v>-0.5</v>
      </c>
      <c r="K536" s="40">
        <v>0</v>
      </c>
      <c r="M536" s="40">
        <v>0</v>
      </c>
      <c r="O536" s="40">
        <v>0</v>
      </c>
      <c r="Q536" s="40">
        <v>0</v>
      </c>
      <c r="S536" s="40">
        <v>0</v>
      </c>
      <c r="U536" s="31">
        <v>0</v>
      </c>
      <c r="W536" s="31">
        <v>0</v>
      </c>
      <c r="Y536" s="81">
        <v>0</v>
      </c>
      <c r="AA536" s="81">
        <f t="shared" si="66"/>
        <v>-0.5</v>
      </c>
    </row>
    <row r="537" spans="1:27" x14ac:dyDescent="0.3">
      <c r="A537" s="32" t="s">
        <v>31</v>
      </c>
      <c r="C537" s="40"/>
      <c r="E537" s="40"/>
      <c r="G537" s="40"/>
      <c r="I537" s="40">
        <v>10210.75</v>
      </c>
      <c r="K537" s="40">
        <v>29226.33</v>
      </c>
      <c r="M537" s="40">
        <v>47188.87000000001</v>
      </c>
      <c r="O537" s="40">
        <v>55439.23</v>
      </c>
      <c r="Q537" s="40">
        <v>49849.889999999992</v>
      </c>
      <c r="S537" s="40">
        <v>75582.880000000005</v>
      </c>
      <c r="U537" s="31">
        <v>68723.77</v>
      </c>
      <c r="W537" s="31">
        <v>64754.070000000007</v>
      </c>
      <c r="Y537" s="81">
        <v>49301.25</v>
      </c>
      <c r="AA537" s="81">
        <f t="shared" si="66"/>
        <v>450277.04000000004</v>
      </c>
    </row>
    <row r="538" spans="1:27" x14ac:dyDescent="0.3">
      <c r="A538" s="32" t="s">
        <v>87</v>
      </c>
      <c r="C538" s="40"/>
      <c r="E538" s="40"/>
      <c r="G538" s="40"/>
      <c r="I538" s="40">
        <v>4288.5150000000003</v>
      </c>
      <c r="K538" s="40">
        <v>12275.0586</v>
      </c>
      <c r="M538" s="40">
        <v>19819.325400000002</v>
      </c>
      <c r="O538" s="40">
        <v>23284.476599999995</v>
      </c>
      <c r="Q538" s="40">
        <v>20936.953799999999</v>
      </c>
      <c r="S538" s="40">
        <v>31744.809600000001</v>
      </c>
      <c r="U538" s="31">
        <v>28863.983399999994</v>
      </c>
      <c r="W538" s="31">
        <v>27196.709399999996</v>
      </c>
      <c r="Y538" s="81">
        <v>20706.524999999998</v>
      </c>
      <c r="AA538" s="81">
        <f t="shared" si="66"/>
        <v>189116.35679999998</v>
      </c>
    </row>
    <row r="539" spans="1:27" ht="15" x14ac:dyDescent="0.3">
      <c r="A539" s="32" t="s">
        <v>89</v>
      </c>
      <c r="C539" s="40"/>
      <c r="E539" s="40"/>
      <c r="G539" s="40"/>
      <c r="I539" s="40">
        <v>1021.0750000000002</v>
      </c>
      <c r="K539" s="40">
        <v>2922.6330000000003</v>
      </c>
      <c r="M539" s="40">
        <v>4718.8869999999997</v>
      </c>
      <c r="O539" s="40">
        <v>5543.9229999999998</v>
      </c>
      <c r="Q539" s="40">
        <v>4984.9890000000005</v>
      </c>
      <c r="S539" s="40">
        <v>7558.2880000000005</v>
      </c>
      <c r="U539" s="31">
        <v>6872.3770000000004</v>
      </c>
      <c r="W539" s="31">
        <v>6475.4070000000011</v>
      </c>
      <c r="Y539" s="81">
        <v>4930.125</v>
      </c>
      <c r="AA539" s="81">
        <f t="shared" si="66"/>
        <v>45027.704000000005</v>
      </c>
    </row>
    <row r="540" spans="1:27" x14ac:dyDescent="0.3">
      <c r="C540" s="40"/>
      <c r="E540" s="40"/>
      <c r="G540" s="40"/>
      <c r="I540" s="40"/>
      <c r="K540" s="40"/>
      <c r="O540" s="40"/>
      <c r="Q540" s="40"/>
      <c r="S540" s="40"/>
      <c r="U540" s="31"/>
      <c r="W540" s="74"/>
    </row>
    <row r="541" spans="1:27" ht="15" x14ac:dyDescent="0.3">
      <c r="A541" s="34" t="s">
        <v>167</v>
      </c>
      <c r="C541" s="40"/>
      <c r="E541" s="40"/>
      <c r="G541" s="40"/>
      <c r="I541" s="40"/>
      <c r="K541" s="40"/>
      <c r="O541" s="40"/>
      <c r="Q541" s="40"/>
      <c r="S541" s="40"/>
      <c r="U541" s="31"/>
      <c r="W541" s="74"/>
    </row>
    <row r="542" spans="1:27" x14ac:dyDescent="0.3">
      <c r="A542" s="32" t="s">
        <v>1</v>
      </c>
      <c r="C542" s="40"/>
      <c r="E542" s="40"/>
      <c r="G542" s="40"/>
      <c r="I542" s="40"/>
      <c r="K542" s="40"/>
      <c r="O542" s="40"/>
      <c r="Q542" s="40"/>
      <c r="S542" s="40"/>
      <c r="U542" s="31">
        <v>431468.65</v>
      </c>
      <c r="W542" s="31">
        <v>497119.86</v>
      </c>
      <c r="Y542" s="81">
        <v>676967.26</v>
      </c>
      <c r="AA542" s="81">
        <f t="shared" si="66"/>
        <v>1605555.77</v>
      </c>
    </row>
    <row r="543" spans="1:27" x14ac:dyDescent="0.3">
      <c r="A543" s="32" t="s">
        <v>2</v>
      </c>
      <c r="C543" s="40"/>
      <c r="E543" s="40"/>
      <c r="G543" s="40"/>
      <c r="I543" s="40"/>
      <c r="K543" s="40"/>
      <c r="O543" s="40"/>
      <c r="Q543" s="40"/>
      <c r="S543" s="40"/>
      <c r="U543" s="31">
        <v>391028.64999999997</v>
      </c>
      <c r="W543" s="31">
        <v>450037.45999999996</v>
      </c>
      <c r="Y543" s="81">
        <v>609928.22000000009</v>
      </c>
      <c r="AA543" s="81">
        <f t="shared" si="66"/>
        <v>1450994.33</v>
      </c>
    </row>
    <row r="544" spans="1:27" ht="15" x14ac:dyDescent="0.3">
      <c r="A544" s="32" t="s">
        <v>88</v>
      </c>
      <c r="C544" s="40"/>
      <c r="E544" s="40"/>
      <c r="G544" s="40"/>
      <c r="I544" s="40"/>
      <c r="K544" s="40"/>
      <c r="O544" s="40"/>
      <c r="Q544" s="40"/>
      <c r="S544" s="40"/>
      <c r="U544" s="31">
        <v>-0.9</v>
      </c>
      <c r="W544" s="31">
        <v>0</v>
      </c>
      <c r="Y544" s="81">
        <v>0</v>
      </c>
      <c r="AA544" s="81">
        <f t="shared" si="66"/>
        <v>-0.9</v>
      </c>
    </row>
    <row r="545" spans="1:27" x14ac:dyDescent="0.3">
      <c r="A545" s="32" t="s">
        <v>31</v>
      </c>
      <c r="C545" s="40"/>
      <c r="E545" s="40"/>
      <c r="G545" s="40"/>
      <c r="I545" s="40"/>
      <c r="K545" s="40"/>
      <c r="O545" s="40"/>
      <c r="Q545" s="40"/>
      <c r="S545" s="40"/>
      <c r="U545" s="31">
        <v>40440</v>
      </c>
      <c r="W545" s="31">
        <v>47082.399999999994</v>
      </c>
      <c r="Y545" s="81">
        <v>67039.039999999994</v>
      </c>
      <c r="AA545" s="81">
        <f t="shared" si="66"/>
        <v>154561.44</v>
      </c>
    </row>
    <row r="546" spans="1:27" x14ac:dyDescent="0.3">
      <c r="A546" s="32" t="s">
        <v>87</v>
      </c>
      <c r="C546" s="40"/>
      <c r="E546" s="40"/>
      <c r="G546" s="40"/>
      <c r="I546" s="40"/>
      <c r="K546" s="40"/>
      <c r="O546" s="40"/>
      <c r="Q546" s="40"/>
      <c r="S546" s="40"/>
      <c r="U546" s="31">
        <v>16984.8</v>
      </c>
      <c r="W546" s="31">
        <v>19774.608</v>
      </c>
      <c r="Y546" s="81">
        <v>28156.396800000002</v>
      </c>
      <c r="AA546" s="81">
        <f t="shared" si="66"/>
        <v>64915.804799999998</v>
      </c>
    </row>
    <row r="547" spans="1:27" ht="15" x14ac:dyDescent="0.3">
      <c r="A547" s="32" t="s">
        <v>89</v>
      </c>
      <c r="C547" s="40"/>
      <c r="E547" s="40"/>
      <c r="G547" s="40"/>
      <c r="I547" s="40"/>
      <c r="K547" s="40"/>
      <c r="O547" s="40"/>
      <c r="Q547" s="40"/>
      <c r="S547" s="40"/>
      <c r="U547" s="31">
        <v>4044.0000000000009</v>
      </c>
      <c r="W547" s="31">
        <v>4708.24</v>
      </c>
      <c r="Y547" s="81">
        <v>6703.9040000000005</v>
      </c>
      <c r="AA547" s="81">
        <f t="shared" si="66"/>
        <v>15456.144000000002</v>
      </c>
    </row>
    <row r="548" spans="1:27" x14ac:dyDescent="0.3">
      <c r="C548" s="40"/>
      <c r="E548" s="40"/>
      <c r="G548" s="40"/>
      <c r="I548" s="40"/>
      <c r="K548" s="40"/>
      <c r="O548" s="40"/>
      <c r="Q548" s="40"/>
      <c r="S548" s="40"/>
      <c r="U548" s="31"/>
      <c r="W548" s="31"/>
    </row>
    <row r="549" spans="1:27" ht="15.5" x14ac:dyDescent="0.35">
      <c r="A549" s="34" t="s">
        <v>168</v>
      </c>
      <c r="C549" s="40"/>
      <c r="E549" s="40"/>
      <c r="G549" s="40"/>
      <c r="I549" s="40"/>
      <c r="K549" s="40"/>
      <c r="O549" s="40"/>
      <c r="Q549" s="40"/>
      <c r="S549" s="40"/>
      <c r="U549" s="76"/>
      <c r="W549" s="76"/>
      <c r="Y549" s="83"/>
    </row>
    <row r="550" spans="1:27" x14ac:dyDescent="0.3">
      <c r="A550" s="32" t="s">
        <v>1</v>
      </c>
      <c r="C550" s="40"/>
      <c r="E550" s="40"/>
      <c r="G550" s="40"/>
      <c r="I550" s="40"/>
      <c r="K550" s="40"/>
      <c r="O550" s="40"/>
      <c r="Q550" s="40"/>
      <c r="S550" s="40"/>
      <c r="U550" s="31">
        <v>46317.19</v>
      </c>
      <c r="W550" s="31">
        <v>603825.29999999993</v>
      </c>
      <c r="Y550" s="81">
        <v>349862.77999999997</v>
      </c>
      <c r="AA550" s="81">
        <f t="shared" si="66"/>
        <v>1000005.27</v>
      </c>
    </row>
    <row r="551" spans="1:27" x14ac:dyDescent="0.3">
      <c r="A551" s="32" t="s">
        <v>2</v>
      </c>
      <c r="C551" s="40"/>
      <c r="E551" s="40"/>
      <c r="G551" s="40"/>
      <c r="I551" s="40"/>
      <c r="K551" s="40"/>
      <c r="O551" s="40"/>
      <c r="Q551" s="40"/>
      <c r="S551" s="40"/>
      <c r="U551" s="31">
        <v>45282.51</v>
      </c>
      <c r="W551" s="31">
        <v>533116.85</v>
      </c>
      <c r="Y551" s="81">
        <v>313867.27</v>
      </c>
      <c r="AA551" s="81">
        <f t="shared" si="66"/>
        <v>892266.63</v>
      </c>
    </row>
    <row r="552" spans="1:27" ht="15" x14ac:dyDescent="0.3">
      <c r="A552" s="32" t="s">
        <v>88</v>
      </c>
      <c r="C552" s="40"/>
      <c r="E552" s="40"/>
      <c r="G552" s="40"/>
      <c r="I552" s="40"/>
      <c r="K552" s="40"/>
      <c r="O552" s="40"/>
      <c r="Q552" s="40"/>
      <c r="S552" s="40"/>
      <c r="U552" s="31">
        <v>-0.45</v>
      </c>
      <c r="W552" s="31">
        <v>0</v>
      </c>
      <c r="Y552" s="81">
        <v>0</v>
      </c>
      <c r="AA552" s="81">
        <f t="shared" si="66"/>
        <v>-0.45</v>
      </c>
    </row>
    <row r="553" spans="1:27" x14ac:dyDescent="0.3">
      <c r="A553" s="32" t="s">
        <v>31</v>
      </c>
      <c r="C553" s="40"/>
      <c r="E553" s="40"/>
      <c r="G553" s="40"/>
      <c r="I553" s="40"/>
      <c r="K553" s="40"/>
      <c r="O553" s="40"/>
      <c r="Q553" s="40"/>
      <c r="S553" s="40"/>
      <c r="U553" s="31">
        <v>1034.6799999999998</v>
      </c>
      <c r="W553" s="31">
        <v>70708.45</v>
      </c>
      <c r="Y553" s="81">
        <v>35995.51</v>
      </c>
      <c r="AA553" s="81">
        <f t="shared" si="66"/>
        <v>107738.63999999998</v>
      </c>
    </row>
    <row r="554" spans="1:27" x14ac:dyDescent="0.3">
      <c r="A554" s="32" t="s">
        <v>87</v>
      </c>
      <c r="C554" s="40"/>
      <c r="E554" s="40"/>
      <c r="G554" s="40"/>
      <c r="I554" s="40"/>
      <c r="K554" s="40"/>
      <c r="O554" s="40"/>
      <c r="Q554" s="40"/>
      <c r="S554" s="40"/>
      <c r="U554" s="31">
        <v>434.5655999999999</v>
      </c>
      <c r="W554" s="31">
        <v>29697.548999999999</v>
      </c>
      <c r="Y554" s="81">
        <v>15118.114199999998</v>
      </c>
      <c r="AA554" s="81">
        <f t="shared" si="66"/>
        <v>45250.228799999997</v>
      </c>
    </row>
    <row r="555" spans="1:27" ht="15" x14ac:dyDescent="0.3">
      <c r="A555" s="32" t="s">
        <v>89</v>
      </c>
      <c r="C555" s="40"/>
      <c r="E555" s="40"/>
      <c r="G555" s="40"/>
      <c r="I555" s="40"/>
      <c r="K555" s="40"/>
      <c r="O555" s="40"/>
      <c r="Q555" s="40"/>
      <c r="S555" s="40"/>
      <c r="U555" s="31">
        <v>103.46800000000002</v>
      </c>
      <c r="W555" s="31">
        <v>7070.8450000000003</v>
      </c>
      <c r="Y555" s="81">
        <v>3599.5509999999999</v>
      </c>
      <c r="AA555" s="81">
        <f t="shared" si="66"/>
        <v>10773.864</v>
      </c>
    </row>
    <row r="556" spans="1:27" x14ac:dyDescent="0.3">
      <c r="C556" s="40"/>
      <c r="E556" s="40"/>
      <c r="G556" s="40"/>
      <c r="I556" s="40"/>
      <c r="K556" s="40"/>
      <c r="O556" s="40"/>
      <c r="Q556" s="40"/>
      <c r="S556" s="40"/>
      <c r="U556" s="31"/>
      <c r="W556" s="31"/>
    </row>
    <row r="557" spans="1:27" ht="15" x14ac:dyDescent="0.3">
      <c r="A557" s="34" t="s">
        <v>169</v>
      </c>
      <c r="C557" s="40"/>
      <c r="E557" s="40"/>
      <c r="G557" s="40"/>
      <c r="I557" s="40"/>
      <c r="K557" s="40"/>
      <c r="O557" s="40"/>
      <c r="Q557" s="40"/>
      <c r="S557" s="40"/>
      <c r="U557" s="31"/>
      <c r="W557" s="31"/>
    </row>
    <row r="558" spans="1:27" x14ac:dyDescent="0.3">
      <c r="A558" s="32" t="s">
        <v>1</v>
      </c>
      <c r="C558" s="40"/>
      <c r="E558" s="40"/>
      <c r="G558" s="40"/>
      <c r="I558" s="40"/>
      <c r="K558" s="40"/>
      <c r="O558" s="40"/>
      <c r="Q558" s="40"/>
      <c r="S558" s="40"/>
      <c r="U558" s="31"/>
      <c r="W558" s="31"/>
      <c r="Y558" s="81">
        <v>9694</v>
      </c>
      <c r="AA558" s="81">
        <f t="shared" ref="AA558:AA563" si="67">SUM(Y558:Z558)</f>
        <v>9694</v>
      </c>
    </row>
    <row r="559" spans="1:27" x14ac:dyDescent="0.3">
      <c r="A559" s="32" t="s">
        <v>2</v>
      </c>
      <c r="C559" s="40"/>
      <c r="E559" s="40"/>
      <c r="G559" s="40"/>
      <c r="I559" s="40"/>
      <c r="K559" s="40"/>
      <c r="O559" s="40"/>
      <c r="Q559" s="40"/>
      <c r="S559" s="40"/>
      <c r="U559" s="31"/>
      <c r="W559" s="31"/>
      <c r="Y559" s="81">
        <v>7784.51</v>
      </c>
      <c r="AA559" s="81">
        <f t="shared" si="67"/>
        <v>7784.51</v>
      </c>
    </row>
    <row r="560" spans="1:27" ht="15" x14ac:dyDescent="0.3">
      <c r="A560" s="32" t="s">
        <v>88</v>
      </c>
      <c r="C560" s="40"/>
      <c r="E560" s="40"/>
      <c r="G560" s="40"/>
      <c r="I560" s="40"/>
      <c r="K560" s="40"/>
      <c r="O560" s="40"/>
      <c r="Q560" s="40"/>
      <c r="S560" s="40"/>
      <c r="U560" s="31"/>
      <c r="W560" s="31"/>
      <c r="Y560" s="81">
        <v>-0.6</v>
      </c>
      <c r="AA560" s="81">
        <f t="shared" si="67"/>
        <v>-0.6</v>
      </c>
    </row>
    <row r="561" spans="1:27" x14ac:dyDescent="0.3">
      <c r="A561" s="32" t="s">
        <v>31</v>
      </c>
      <c r="C561" s="40"/>
      <c r="E561" s="40"/>
      <c r="G561" s="40"/>
      <c r="I561" s="40"/>
      <c r="K561" s="40"/>
      <c r="O561" s="40"/>
      <c r="Q561" s="40"/>
      <c r="S561" s="40"/>
      <c r="U561" s="31"/>
      <c r="W561" s="31"/>
      <c r="Y561" s="81">
        <v>1909.4899999999998</v>
      </c>
      <c r="AA561" s="81">
        <f t="shared" si="67"/>
        <v>1909.4899999999998</v>
      </c>
    </row>
    <row r="562" spans="1:27" x14ac:dyDescent="0.3">
      <c r="A562" s="32" t="s">
        <v>87</v>
      </c>
      <c r="C562" s="40"/>
      <c r="E562" s="40"/>
      <c r="G562" s="40"/>
      <c r="I562" s="40"/>
      <c r="K562" s="40"/>
      <c r="O562" s="40"/>
      <c r="Q562" s="40"/>
      <c r="S562" s="40"/>
      <c r="U562" s="31"/>
      <c r="W562" s="31"/>
      <c r="Y562" s="81">
        <v>801.98579999999993</v>
      </c>
      <c r="AA562" s="81">
        <f t="shared" si="67"/>
        <v>801.98579999999993</v>
      </c>
    </row>
    <row r="563" spans="1:27" ht="15" x14ac:dyDescent="0.3">
      <c r="A563" s="32" t="s">
        <v>89</v>
      </c>
      <c r="C563" s="40"/>
      <c r="E563" s="40"/>
      <c r="G563" s="40"/>
      <c r="I563" s="40"/>
      <c r="O563" s="40"/>
      <c r="Q563" s="40"/>
      <c r="S563" s="40"/>
      <c r="U563" s="31"/>
      <c r="Y563" s="81">
        <v>190.94900000000001</v>
      </c>
      <c r="AA563" s="81">
        <f t="shared" si="67"/>
        <v>190.94900000000001</v>
      </c>
    </row>
    <row r="564" spans="1:27" x14ac:dyDescent="0.3">
      <c r="C564" s="40"/>
      <c r="E564" s="40"/>
      <c r="G564" s="40"/>
      <c r="I564" s="40"/>
      <c r="O564" s="40"/>
      <c r="Q564" s="40"/>
      <c r="S564" s="40"/>
      <c r="U564" s="31"/>
    </row>
    <row r="565" spans="1:27" ht="14.5" x14ac:dyDescent="0.35">
      <c r="A565" s="50" t="s">
        <v>6</v>
      </c>
      <c r="C565" s="64"/>
      <c r="E565" s="40"/>
      <c r="G565" s="40"/>
      <c r="I565" s="64"/>
      <c r="O565" s="64"/>
      <c r="Q565" s="74"/>
      <c r="S565" s="75"/>
      <c r="U565" s="31"/>
    </row>
    <row r="566" spans="1:27" ht="14.5" x14ac:dyDescent="0.35">
      <c r="A566" s="32" t="s">
        <v>1</v>
      </c>
      <c r="C566" s="74">
        <v>41531997.640000001</v>
      </c>
      <c r="E566" s="74">
        <v>42323261.350000001</v>
      </c>
      <c r="G566" s="74">
        <v>41133310.750000015</v>
      </c>
      <c r="I566" s="74">
        <v>41577705.320000008</v>
      </c>
      <c r="K566" s="74">
        <v>39323536.669999994</v>
      </c>
      <c r="M566" s="74">
        <v>38410494.75</v>
      </c>
      <c r="O566" s="74">
        <v>38917548.879999995</v>
      </c>
      <c r="Q566" s="74">
        <v>38708569.149999991</v>
      </c>
      <c r="S566" s="74">
        <v>43180888.900000006</v>
      </c>
      <c r="U566" s="77">
        <v>39720491.300000004</v>
      </c>
      <c r="W566" s="78">
        <v>39835137.269999988</v>
      </c>
      <c r="Y566" s="83">
        <v>40025380.369999997</v>
      </c>
      <c r="AA566" s="81">
        <f>SUM(C566:Z566)</f>
        <v>484688322.34999996</v>
      </c>
    </row>
    <row r="567" spans="1:27" ht="14.5" x14ac:dyDescent="0.35">
      <c r="A567" s="32" t="s">
        <v>2</v>
      </c>
      <c r="C567" s="74">
        <v>37917419.690000005</v>
      </c>
      <c r="E567" s="74">
        <v>38639354.13000001</v>
      </c>
      <c r="G567" s="74">
        <v>37636640.390000008</v>
      </c>
      <c r="I567" s="74">
        <v>38029931.710000001</v>
      </c>
      <c r="K567" s="74">
        <v>35805894.019999988</v>
      </c>
      <c r="M567" s="74">
        <v>35079166.36999999</v>
      </c>
      <c r="O567" s="74">
        <v>35570182.710000001</v>
      </c>
      <c r="Q567" s="74">
        <v>35395550.249999985</v>
      </c>
      <c r="S567" s="74">
        <v>39423383.289999999</v>
      </c>
      <c r="U567" s="77">
        <v>36186144.529999986</v>
      </c>
      <c r="W567" s="78">
        <v>36257165.360000014</v>
      </c>
      <c r="Y567" s="83">
        <v>36632896.950000003</v>
      </c>
      <c r="AA567" s="81">
        <f t="shared" ref="AA567:AA571" si="68">SUM(C567:Z567)</f>
        <v>442573729.39999998</v>
      </c>
    </row>
    <row r="568" spans="1:27" ht="15.5" x14ac:dyDescent="0.35">
      <c r="A568" s="32" t="s">
        <v>88</v>
      </c>
      <c r="C568" s="74">
        <v>0</v>
      </c>
      <c r="E568" s="74">
        <v>0</v>
      </c>
      <c r="G568" s="74">
        <v>0</v>
      </c>
      <c r="I568" s="74">
        <v>-977941.48</v>
      </c>
      <c r="K568" s="74">
        <v>0</v>
      </c>
      <c r="M568" s="74">
        <v>0</v>
      </c>
      <c r="O568" s="74">
        <v>0</v>
      </c>
      <c r="Q568" s="74">
        <v>0</v>
      </c>
      <c r="S568" s="74">
        <v>0</v>
      </c>
      <c r="U568" s="77">
        <v>-1.35</v>
      </c>
      <c r="W568" s="78">
        <v>-1.2</v>
      </c>
      <c r="Y568" s="83">
        <v>-0.6</v>
      </c>
      <c r="AA568" s="81">
        <f t="shared" si="68"/>
        <v>-977944.62999999989</v>
      </c>
    </row>
    <row r="569" spans="1:27" ht="14.5" x14ac:dyDescent="0.35">
      <c r="A569" s="32" t="s">
        <v>31</v>
      </c>
      <c r="C569" s="74">
        <v>3614577.9499999997</v>
      </c>
      <c r="E569" s="74">
        <v>3683907.2199999997</v>
      </c>
      <c r="G569" s="74">
        <v>3496670.3600000017</v>
      </c>
      <c r="I569" s="74">
        <v>3547773.61</v>
      </c>
      <c r="K569" s="74">
        <v>3517642.6500000013</v>
      </c>
      <c r="M569" s="74">
        <v>3331328.3800000008</v>
      </c>
      <c r="O569" s="74">
        <v>3347366.1700000004</v>
      </c>
      <c r="Q569" s="74">
        <v>3313018.8999999994</v>
      </c>
      <c r="S569" s="74">
        <v>3757505.61</v>
      </c>
      <c r="U569" s="77">
        <v>3534346.7700000005</v>
      </c>
      <c r="W569" s="78">
        <v>3577971.9099999992</v>
      </c>
      <c r="Y569" s="83">
        <v>3392483.4200000004</v>
      </c>
      <c r="AA569" s="81">
        <f t="shared" si="68"/>
        <v>42114592.950000003</v>
      </c>
    </row>
    <row r="570" spans="1:27" ht="14.5" x14ac:dyDescent="0.35">
      <c r="A570" s="32" t="s">
        <v>87</v>
      </c>
      <c r="C570" s="74">
        <v>1518122.7390000001</v>
      </c>
      <c r="E570" s="74">
        <v>1547241.0323999992</v>
      </c>
      <c r="G570" s="74">
        <v>1468601.5511999992</v>
      </c>
      <c r="I570" s="74">
        <v>1490064.9161999994</v>
      </c>
      <c r="K570" s="74">
        <v>1477409.9129999997</v>
      </c>
      <c r="M570" s="74">
        <v>1399157.9196000001</v>
      </c>
      <c r="O570" s="74">
        <v>1405893.7914000002</v>
      </c>
      <c r="Q570" s="74">
        <v>1391467.9380000001</v>
      </c>
      <c r="S570" s="74">
        <v>1578152.3562</v>
      </c>
      <c r="U570" s="77">
        <v>1484425.6434000004</v>
      </c>
      <c r="W570" s="78">
        <v>1502748.2021999997</v>
      </c>
      <c r="Y570" s="83">
        <v>1424843.0363999999</v>
      </c>
      <c r="AA570" s="81">
        <f t="shared" si="68"/>
        <v>17688129.038999997</v>
      </c>
    </row>
    <row r="571" spans="1:27" ht="15.5" x14ac:dyDescent="0.35">
      <c r="A571" s="32" t="s">
        <v>89</v>
      </c>
      <c r="C571" s="40">
        <v>361457.79500000004</v>
      </c>
      <c r="E571" s="74">
        <v>368390.72199999978</v>
      </c>
      <c r="G571" s="74">
        <v>349667.03600000008</v>
      </c>
      <c r="I571" s="74">
        <v>354777.36099999986</v>
      </c>
      <c r="K571" s="74">
        <v>351764.26500000007</v>
      </c>
      <c r="M571" s="74">
        <v>333132.83799999999</v>
      </c>
      <c r="O571" s="74">
        <v>334736.61700000003</v>
      </c>
      <c r="Q571" s="74">
        <v>331301.89000000019</v>
      </c>
      <c r="S571" s="74">
        <v>375750.56099999981</v>
      </c>
      <c r="U571" s="77">
        <v>353434.67700000003</v>
      </c>
      <c r="W571" s="78">
        <v>357797.19099999999</v>
      </c>
      <c r="Y571" s="83">
        <v>339248.34199999995</v>
      </c>
      <c r="AA571" s="81">
        <f t="shared" si="68"/>
        <v>4211459.2949999999</v>
      </c>
    </row>
    <row r="572" spans="1:27" x14ac:dyDescent="0.3">
      <c r="C572" s="40"/>
      <c r="G572" s="40"/>
    </row>
    <row r="573" spans="1:27" x14ac:dyDescent="0.3">
      <c r="C573" s="40"/>
      <c r="G573" s="40"/>
    </row>
    <row r="574" spans="1:27" x14ac:dyDescent="0.3">
      <c r="C574" s="40"/>
    </row>
    <row r="575" spans="1:27" x14ac:dyDescent="0.3">
      <c r="C575" s="40"/>
    </row>
    <row r="576" spans="1:27" x14ac:dyDescent="0.3">
      <c r="C576" s="40"/>
    </row>
    <row r="577" spans="3:3" x14ac:dyDescent="0.3">
      <c r="C577" s="40"/>
    </row>
    <row r="578" spans="3:3" x14ac:dyDescent="0.3">
      <c r="C578" s="40"/>
    </row>
    <row r="579" spans="3:3" x14ac:dyDescent="0.3">
      <c r="C579" s="40"/>
    </row>
    <row r="580" spans="3:3" x14ac:dyDescent="0.3">
      <c r="C580" s="40"/>
    </row>
    <row r="581" spans="3:3" x14ac:dyDescent="0.3">
      <c r="C581" s="40"/>
    </row>
    <row r="582" spans="3:3" x14ac:dyDescent="0.3">
      <c r="C582" s="40"/>
    </row>
    <row r="583" spans="3:3" x14ac:dyDescent="0.3">
      <c r="C583" s="40"/>
    </row>
    <row r="584" spans="3:3" x14ac:dyDescent="0.3">
      <c r="C584" s="40"/>
    </row>
    <row r="585" spans="3:3" x14ac:dyDescent="0.3">
      <c r="C585" s="40"/>
    </row>
    <row r="586" spans="3:3" x14ac:dyDescent="0.3">
      <c r="C586" s="40"/>
    </row>
    <row r="587" spans="3:3" x14ac:dyDescent="0.3">
      <c r="C587" s="40"/>
    </row>
    <row r="588" spans="3:3" x14ac:dyDescent="0.3">
      <c r="C588" s="40"/>
    </row>
    <row r="589" spans="3:3" x14ac:dyDescent="0.3">
      <c r="C589" s="40"/>
    </row>
  </sheetData>
  <mergeCells count="2">
    <mergeCell ref="S3:AA3"/>
    <mergeCell ref="A3:Q3"/>
  </mergeCells>
  <phoneticPr fontId="8" type="noConversion"/>
  <pageMargins left="0.25" right="0.25" top="0.3" bottom="0.3" header="0.3" footer="0"/>
  <pageSetup scale="50" fitToHeight="0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AC270"/>
  <sheetViews>
    <sheetView zoomScaleNormal="100" workbookViewId="0">
      <selection activeCell="A6" sqref="A6"/>
    </sheetView>
  </sheetViews>
  <sheetFormatPr defaultRowHeight="18" customHeight="1" x14ac:dyDescent="0.25"/>
  <cols>
    <col min="1" max="1" width="39.453125" customWidth="1"/>
    <col min="2" max="2" width="19.26953125" customWidth="1"/>
    <col min="3" max="3" width="24" customWidth="1"/>
    <col min="4" max="4" width="30.26953125" customWidth="1"/>
    <col min="5" max="5" width="18.54296875" customWidth="1"/>
    <col min="6" max="6" width="25.1796875" customWidth="1"/>
    <col min="15" max="15" width="16.453125" bestFit="1" customWidth="1"/>
    <col min="16" max="16" width="17.54296875" bestFit="1" customWidth="1"/>
    <col min="21" max="21" width="16.26953125" bestFit="1" customWidth="1"/>
  </cols>
  <sheetData>
    <row r="1" spans="1:28" ht="18" customHeight="1" x14ac:dyDescent="0.35">
      <c r="A1" s="53" t="s">
        <v>86</v>
      </c>
      <c r="B1" s="54"/>
      <c r="C1" s="54"/>
      <c r="D1" s="54"/>
      <c r="E1" s="54"/>
      <c r="F1" s="54"/>
    </row>
    <row r="2" spans="1:28" ht="18" customHeight="1" x14ac:dyDescent="0.25">
      <c r="A2" s="96" t="s">
        <v>130</v>
      </c>
      <c r="B2" s="97"/>
      <c r="C2" s="97"/>
      <c r="D2" s="97"/>
      <c r="E2" s="97"/>
      <c r="F2" s="97"/>
      <c r="G2" s="36"/>
      <c r="H2" s="36"/>
    </row>
    <row r="3" spans="1:28" ht="18" customHeight="1" x14ac:dyDescent="0.35">
      <c r="A3" s="98" t="s">
        <v>90</v>
      </c>
      <c r="B3" s="99"/>
      <c r="C3" s="99"/>
      <c r="D3" s="99"/>
      <c r="E3" s="99"/>
      <c r="F3" s="99"/>
    </row>
    <row r="4" spans="1:28" s="18" customFormat="1" ht="18" customHeight="1" x14ac:dyDescent="0.35">
      <c r="A4" s="55" t="s">
        <v>92</v>
      </c>
      <c r="B4" s="55"/>
      <c r="C4" s="55"/>
      <c r="D4" s="55"/>
      <c r="E4" s="55"/>
      <c r="F4" s="55"/>
      <c r="H4" s="45"/>
      <c r="N4" s="47"/>
      <c r="O4" s="47"/>
      <c r="P4" s="47"/>
      <c r="Q4" s="45"/>
      <c r="R4" s="45"/>
      <c r="S4" s="46"/>
    </row>
    <row r="5" spans="1:28" ht="18" customHeight="1" x14ac:dyDescent="0.35">
      <c r="A5" s="55" t="s">
        <v>165</v>
      </c>
      <c r="C5" s="32"/>
      <c r="D5" s="32"/>
      <c r="E5" s="32"/>
      <c r="F5" s="32"/>
      <c r="G5" s="32"/>
      <c r="H5" s="28"/>
      <c r="I5" s="32"/>
      <c r="J5" s="32"/>
      <c r="K5" s="32"/>
      <c r="N5" s="39"/>
      <c r="O5" s="39"/>
      <c r="P5" s="39"/>
      <c r="Q5" s="28"/>
      <c r="R5" s="28"/>
      <c r="S5" s="13"/>
    </row>
    <row r="6" spans="1:28" ht="18" customHeight="1" x14ac:dyDescent="0.35">
      <c r="A6" s="55" t="s">
        <v>149</v>
      </c>
      <c r="C6" s="32"/>
      <c r="D6" s="32"/>
      <c r="E6" s="32"/>
      <c r="F6" s="32"/>
      <c r="G6" s="32"/>
      <c r="H6" s="28"/>
      <c r="I6" s="32"/>
      <c r="J6" s="32"/>
      <c r="K6" s="32"/>
      <c r="N6" s="39"/>
      <c r="O6" s="39"/>
      <c r="P6" s="39"/>
      <c r="Q6" s="28"/>
      <c r="R6" s="28"/>
      <c r="S6" s="13"/>
      <c r="AB6">
        <f>SUM(E6:AA6)</f>
        <v>0</v>
      </c>
    </row>
    <row r="7" spans="1:28" ht="18" customHeight="1" x14ac:dyDescent="0.35">
      <c r="A7" s="55" t="s">
        <v>170</v>
      </c>
      <c r="C7" s="32"/>
      <c r="D7" s="32"/>
      <c r="E7" s="32"/>
      <c r="F7" s="32"/>
      <c r="G7" s="32"/>
      <c r="H7" s="32"/>
      <c r="I7" s="32"/>
      <c r="J7" s="32"/>
      <c r="K7" s="32"/>
      <c r="N7" s="39"/>
      <c r="O7" s="39"/>
      <c r="P7" s="39"/>
      <c r="Q7" s="28"/>
      <c r="R7" s="28"/>
      <c r="S7" s="13"/>
      <c r="AB7">
        <f t="shared" ref="AB7:AB11" si="0">SUM(E7:AA7)</f>
        <v>0</v>
      </c>
    </row>
    <row r="8" spans="1:28" ht="18" customHeight="1" x14ac:dyDescent="0.3">
      <c r="C8" s="32"/>
      <c r="D8" s="32"/>
      <c r="E8" s="32"/>
      <c r="F8" s="32"/>
      <c r="G8" s="32"/>
      <c r="H8" s="32"/>
      <c r="I8" s="32"/>
      <c r="J8" s="32"/>
      <c r="K8" s="32"/>
      <c r="N8" s="39"/>
      <c r="O8" s="39"/>
      <c r="P8" s="39"/>
      <c r="Q8" s="28"/>
      <c r="R8" s="28"/>
      <c r="S8" s="13"/>
      <c r="AB8">
        <f t="shared" si="0"/>
        <v>0</v>
      </c>
    </row>
    <row r="9" spans="1:28" ht="18" customHeight="1" x14ac:dyDescent="0.3">
      <c r="C9" s="32"/>
      <c r="D9" s="32"/>
      <c r="E9" s="32"/>
      <c r="F9" s="32"/>
      <c r="G9" s="32"/>
      <c r="H9" s="32"/>
      <c r="I9" s="32"/>
      <c r="J9" s="32"/>
      <c r="K9" s="32"/>
      <c r="N9" s="39"/>
      <c r="O9" s="39"/>
      <c r="P9" s="39"/>
      <c r="Q9" s="28"/>
      <c r="R9" s="28"/>
      <c r="S9" s="13"/>
      <c r="AB9">
        <f t="shared" si="0"/>
        <v>0</v>
      </c>
    </row>
    <row r="10" spans="1:28" ht="18" customHeight="1" x14ac:dyDescent="0.3">
      <c r="C10" s="32"/>
      <c r="D10" s="32"/>
      <c r="E10" s="32"/>
      <c r="F10" s="32"/>
      <c r="G10" s="32"/>
      <c r="H10" s="32"/>
      <c r="I10" s="32"/>
      <c r="J10" s="32"/>
      <c r="K10" s="32"/>
      <c r="N10" s="39"/>
      <c r="O10" s="39"/>
      <c r="P10" s="39"/>
      <c r="Q10" s="28"/>
      <c r="R10" s="28"/>
      <c r="S10" s="13"/>
      <c r="AB10">
        <f t="shared" si="0"/>
        <v>0</v>
      </c>
    </row>
    <row r="11" spans="1:28" ht="18" customHeight="1" x14ac:dyDescent="0.3">
      <c r="C11" s="32"/>
      <c r="D11" s="32"/>
      <c r="E11" s="32"/>
      <c r="F11" s="32"/>
      <c r="G11" s="32"/>
      <c r="H11" s="32"/>
      <c r="I11" s="32"/>
      <c r="J11" s="32"/>
      <c r="K11" s="32"/>
      <c r="N11" s="39"/>
      <c r="O11" s="39"/>
      <c r="P11" s="39"/>
      <c r="AB11">
        <f t="shared" si="0"/>
        <v>0</v>
      </c>
    </row>
    <row r="12" spans="1:28" ht="18" customHeight="1" x14ac:dyDescent="0.3">
      <c r="C12" s="32"/>
      <c r="D12" s="32"/>
      <c r="E12" s="32"/>
      <c r="F12" s="32"/>
      <c r="G12" s="32"/>
      <c r="H12" s="32"/>
      <c r="I12" s="32"/>
      <c r="J12" s="32"/>
      <c r="K12" s="32"/>
      <c r="N12" s="39"/>
      <c r="O12" s="39"/>
      <c r="P12" s="39"/>
    </row>
    <row r="13" spans="1:28" ht="18" customHeight="1" x14ac:dyDescent="0.3">
      <c r="C13" s="32"/>
      <c r="D13" s="32"/>
      <c r="E13" s="32"/>
      <c r="F13" s="32"/>
      <c r="G13" s="32"/>
      <c r="H13" s="32"/>
      <c r="I13" s="32"/>
      <c r="J13" s="32"/>
      <c r="K13" s="56"/>
      <c r="L13" s="41"/>
      <c r="N13" s="39"/>
      <c r="O13" s="39"/>
      <c r="P13" s="39"/>
    </row>
    <row r="14" spans="1:28" ht="18" customHeight="1" x14ac:dyDescent="0.3">
      <c r="C14" s="32"/>
      <c r="D14" s="32"/>
      <c r="E14" s="32"/>
      <c r="F14" s="32"/>
      <c r="G14" s="32"/>
      <c r="H14" s="32"/>
      <c r="I14" s="32"/>
      <c r="J14" s="32"/>
      <c r="K14" s="32"/>
      <c r="N14" s="39"/>
      <c r="O14" s="39"/>
      <c r="P14" s="39"/>
    </row>
    <row r="15" spans="1:28" ht="18" customHeight="1" x14ac:dyDescent="0.3">
      <c r="C15" s="32"/>
      <c r="D15" s="32"/>
      <c r="E15" s="32"/>
      <c r="F15" s="32"/>
      <c r="G15" s="32"/>
      <c r="H15" s="32"/>
      <c r="I15" s="32"/>
      <c r="J15" s="32"/>
      <c r="K15" s="32"/>
      <c r="N15" s="39"/>
      <c r="O15" s="39"/>
      <c r="P15" s="39"/>
      <c r="AB15">
        <f>SUM(E15:AA15)</f>
        <v>0</v>
      </c>
    </row>
    <row r="16" spans="1:28" ht="18" customHeight="1" x14ac:dyDescent="0.3">
      <c r="C16" s="32"/>
      <c r="D16" s="32"/>
      <c r="E16" s="32"/>
      <c r="F16" s="32"/>
      <c r="G16" s="32"/>
      <c r="H16" s="32"/>
      <c r="I16" s="32"/>
      <c r="J16" s="32"/>
      <c r="K16" s="32"/>
      <c r="N16" s="39"/>
      <c r="O16" s="39"/>
      <c r="P16" s="39"/>
      <c r="AB16">
        <f t="shared" ref="AB16:AB20" si="1">SUM(E16:AA16)</f>
        <v>0</v>
      </c>
    </row>
    <row r="17" spans="3:28" ht="18" customHeight="1" x14ac:dyDescent="0.3">
      <c r="C17" s="32"/>
      <c r="D17" s="32"/>
      <c r="E17" s="32"/>
      <c r="F17" s="32"/>
      <c r="G17" s="32"/>
      <c r="H17" s="32"/>
      <c r="I17" s="32"/>
      <c r="J17" s="32"/>
      <c r="K17" s="32"/>
      <c r="N17" s="39"/>
      <c r="O17" s="39"/>
      <c r="P17" s="39"/>
      <c r="S17" s="13"/>
      <c r="AB17">
        <f t="shared" si="1"/>
        <v>0</v>
      </c>
    </row>
    <row r="18" spans="3:28" ht="18" customHeight="1" x14ac:dyDescent="0.3">
      <c r="C18" s="32"/>
      <c r="D18" s="32"/>
      <c r="E18" s="32"/>
      <c r="F18" s="32"/>
      <c r="G18" s="32"/>
      <c r="H18" s="32"/>
      <c r="I18" s="32"/>
      <c r="J18" s="32"/>
      <c r="K18" s="32"/>
      <c r="N18" s="39"/>
      <c r="O18" s="39"/>
      <c r="P18" s="39"/>
      <c r="S18" s="13"/>
      <c r="AB18">
        <f t="shared" si="1"/>
        <v>0</v>
      </c>
    </row>
    <row r="19" spans="3:28" ht="18" customHeight="1" x14ac:dyDescent="0.3">
      <c r="C19" s="32"/>
      <c r="D19" s="32"/>
      <c r="E19" s="32"/>
      <c r="F19" s="32"/>
      <c r="G19" s="32"/>
      <c r="H19" s="32"/>
      <c r="I19" s="32"/>
      <c r="J19" s="32"/>
      <c r="K19" s="32"/>
      <c r="N19" s="39"/>
      <c r="O19" s="39"/>
      <c r="P19" s="39"/>
      <c r="S19" s="13"/>
      <c r="AB19">
        <f t="shared" si="1"/>
        <v>0</v>
      </c>
    </row>
    <row r="20" spans="3:28" ht="18" customHeight="1" x14ac:dyDescent="0.3">
      <c r="C20" s="32"/>
      <c r="D20" s="32"/>
      <c r="E20" s="32"/>
      <c r="F20" s="32"/>
      <c r="G20" s="32"/>
      <c r="H20" s="32"/>
      <c r="I20" s="32"/>
      <c r="J20" s="32"/>
      <c r="K20" s="32"/>
      <c r="N20" s="39"/>
      <c r="O20" s="39"/>
      <c r="P20" s="39"/>
      <c r="S20" s="13"/>
      <c r="AB20">
        <f t="shared" si="1"/>
        <v>0</v>
      </c>
    </row>
    <row r="21" spans="3:28" ht="18" customHeight="1" x14ac:dyDescent="0.3">
      <c r="C21" s="32"/>
      <c r="D21" s="32"/>
      <c r="E21" s="32"/>
      <c r="F21" s="32"/>
      <c r="G21" s="32"/>
      <c r="H21" s="32"/>
      <c r="I21" s="32"/>
      <c r="J21" s="32"/>
      <c r="K21" s="32"/>
      <c r="N21" s="39"/>
      <c r="O21" s="39"/>
      <c r="P21" s="39"/>
      <c r="S21" s="13"/>
    </row>
    <row r="22" spans="3:28" ht="18" customHeight="1" x14ac:dyDescent="0.3">
      <c r="C22" s="32"/>
      <c r="D22" s="32"/>
      <c r="E22" s="32"/>
      <c r="F22" s="32"/>
      <c r="G22" s="32"/>
      <c r="H22" s="32"/>
      <c r="I22" s="32"/>
      <c r="J22" s="32"/>
      <c r="K22" s="32"/>
      <c r="N22" s="39"/>
      <c r="O22" s="39"/>
      <c r="P22" s="39"/>
      <c r="S22" s="13"/>
    </row>
    <row r="23" spans="3:28" ht="18" customHeight="1" x14ac:dyDescent="0.3">
      <c r="C23" s="32"/>
      <c r="D23" s="32"/>
      <c r="E23" s="32"/>
      <c r="F23" s="32"/>
      <c r="G23" s="32"/>
      <c r="H23" s="32"/>
      <c r="I23" s="32"/>
      <c r="J23" s="32"/>
      <c r="K23" s="32"/>
      <c r="N23" s="39"/>
      <c r="O23" s="39"/>
      <c r="P23" s="39"/>
      <c r="S23" s="13"/>
    </row>
    <row r="24" spans="3:28" ht="18" customHeight="1" x14ac:dyDescent="0.3">
      <c r="C24" s="32"/>
      <c r="D24" s="32"/>
      <c r="E24" s="32"/>
      <c r="F24" s="32"/>
      <c r="G24" s="32"/>
      <c r="H24" s="32"/>
      <c r="I24" s="32"/>
      <c r="J24" s="32"/>
      <c r="K24" s="32"/>
      <c r="N24" s="39"/>
      <c r="O24" s="39"/>
      <c r="P24" s="39"/>
      <c r="S24" s="13"/>
      <c r="AB24">
        <f>SUM(E24:AA24)</f>
        <v>0</v>
      </c>
    </row>
    <row r="25" spans="3:28" ht="18" customHeight="1" x14ac:dyDescent="0.3">
      <c r="C25" s="32"/>
      <c r="D25" s="32"/>
      <c r="E25" s="32"/>
      <c r="F25" s="32"/>
      <c r="G25" s="32"/>
      <c r="H25" s="32"/>
      <c r="I25" s="32"/>
      <c r="J25" s="32"/>
      <c r="K25" s="32"/>
      <c r="N25" s="39"/>
      <c r="O25" s="39"/>
      <c r="P25" s="39"/>
      <c r="S25" s="13"/>
      <c r="AB25">
        <f t="shared" ref="AB25:AB29" si="2">SUM(E25:AA25)</f>
        <v>0</v>
      </c>
    </row>
    <row r="26" spans="3:28" ht="18" customHeight="1" x14ac:dyDescent="0.3">
      <c r="C26" s="32"/>
      <c r="D26" s="32"/>
      <c r="E26" s="32"/>
      <c r="F26" s="32"/>
      <c r="G26" s="32"/>
      <c r="H26" s="32"/>
      <c r="I26" s="32"/>
      <c r="J26" s="32"/>
      <c r="K26" s="32"/>
      <c r="N26" s="39"/>
      <c r="O26" s="39"/>
      <c r="P26" s="39"/>
      <c r="S26" s="13"/>
      <c r="AB26">
        <f t="shared" si="2"/>
        <v>0</v>
      </c>
    </row>
    <row r="27" spans="3:28" ht="18" customHeight="1" x14ac:dyDescent="0.3">
      <c r="C27" s="32"/>
      <c r="D27" s="32"/>
      <c r="E27" s="32"/>
      <c r="F27" s="32"/>
      <c r="G27" s="32"/>
      <c r="H27" s="32"/>
      <c r="I27" s="32"/>
      <c r="J27" s="32"/>
      <c r="K27" s="32"/>
      <c r="N27" s="39"/>
      <c r="O27" s="39"/>
      <c r="P27" s="39"/>
      <c r="AB27">
        <f t="shared" si="2"/>
        <v>0</v>
      </c>
    </row>
    <row r="28" spans="3:28" ht="18" customHeight="1" x14ac:dyDescent="0.3">
      <c r="C28" s="32"/>
      <c r="D28" s="32"/>
      <c r="E28" s="32"/>
      <c r="F28" s="32"/>
      <c r="G28" s="32"/>
      <c r="H28" s="32"/>
      <c r="I28" s="32"/>
      <c r="J28" s="32"/>
      <c r="K28" s="32"/>
      <c r="N28" s="39"/>
      <c r="O28" s="39"/>
      <c r="P28" s="39"/>
      <c r="AB28">
        <f t="shared" si="2"/>
        <v>0</v>
      </c>
    </row>
    <row r="29" spans="3:28" ht="18" customHeight="1" x14ac:dyDescent="0.3">
      <c r="C29" s="32"/>
      <c r="D29" s="32"/>
      <c r="E29" s="32"/>
      <c r="F29" s="32"/>
      <c r="G29" s="32"/>
      <c r="H29" s="32"/>
      <c r="I29" s="32"/>
      <c r="J29" s="32"/>
      <c r="K29" s="56"/>
      <c r="L29" s="41"/>
      <c r="N29" s="39"/>
      <c r="O29" s="39"/>
      <c r="P29" s="39"/>
      <c r="AB29">
        <f t="shared" si="2"/>
        <v>0</v>
      </c>
    </row>
    <row r="30" spans="3:28" ht="18" customHeight="1" x14ac:dyDescent="0.3">
      <c r="C30" s="32"/>
      <c r="D30" s="32"/>
      <c r="E30" s="32"/>
      <c r="F30" s="32"/>
      <c r="G30" s="32"/>
      <c r="H30" s="32"/>
      <c r="I30" s="32"/>
      <c r="J30" s="32"/>
      <c r="K30" s="32"/>
      <c r="N30" s="39"/>
      <c r="O30" s="39"/>
      <c r="P30" s="39"/>
    </row>
    <row r="31" spans="3:28" ht="18" customHeight="1" x14ac:dyDescent="0.3">
      <c r="C31" s="32"/>
      <c r="D31" s="32"/>
      <c r="E31" s="32"/>
      <c r="F31" s="32"/>
      <c r="G31" s="32"/>
      <c r="H31" s="32"/>
      <c r="I31" s="32"/>
      <c r="J31" s="32"/>
      <c r="K31" s="32"/>
      <c r="N31" s="39"/>
      <c r="O31" s="39"/>
      <c r="P31" s="39"/>
    </row>
    <row r="32" spans="3:28" ht="18" customHeight="1" x14ac:dyDescent="0.3">
      <c r="C32" s="32"/>
      <c r="D32" s="32"/>
      <c r="E32" s="32"/>
      <c r="F32" s="32"/>
      <c r="G32" s="32"/>
      <c r="H32" s="32"/>
      <c r="I32" s="32"/>
      <c r="J32" s="32"/>
      <c r="K32" s="32"/>
      <c r="N32" s="39"/>
      <c r="O32" s="39"/>
      <c r="P32" s="39"/>
    </row>
    <row r="33" spans="3:28" ht="18" customHeight="1" x14ac:dyDescent="0.3">
      <c r="C33" s="32"/>
      <c r="D33" s="32"/>
      <c r="E33" s="32"/>
      <c r="F33" s="32"/>
      <c r="G33" s="32"/>
      <c r="H33" s="32"/>
      <c r="I33" s="32"/>
      <c r="J33" s="32"/>
      <c r="K33" s="32"/>
      <c r="N33" s="39"/>
      <c r="O33" s="39"/>
      <c r="P33" s="39"/>
      <c r="S33" s="13"/>
      <c r="AB33">
        <f>SUM(E33:AA33)</f>
        <v>0</v>
      </c>
    </row>
    <row r="34" spans="3:28" ht="18" customHeight="1" x14ac:dyDescent="0.3">
      <c r="C34" s="32"/>
      <c r="D34" s="32"/>
      <c r="E34" s="32"/>
      <c r="F34" s="32"/>
      <c r="G34" s="32"/>
      <c r="H34" s="32"/>
      <c r="I34" s="32"/>
      <c r="J34" s="32"/>
      <c r="K34" s="32"/>
      <c r="N34" s="39"/>
      <c r="O34" s="39"/>
      <c r="P34" s="39"/>
      <c r="S34" s="13"/>
      <c r="AB34">
        <f t="shared" ref="AB34:AB38" si="3">SUM(E34:AA34)</f>
        <v>0</v>
      </c>
    </row>
    <row r="35" spans="3:28" ht="18" customHeight="1" x14ac:dyDescent="0.3">
      <c r="C35" s="32"/>
      <c r="D35" s="32"/>
      <c r="E35" s="32"/>
      <c r="F35" s="32"/>
      <c r="G35" s="32"/>
      <c r="H35" s="32"/>
      <c r="I35" s="32"/>
      <c r="J35" s="32"/>
      <c r="K35" s="32"/>
      <c r="N35" s="39"/>
      <c r="O35" s="39"/>
      <c r="P35" s="39"/>
      <c r="S35" s="13"/>
      <c r="AB35">
        <f t="shared" si="3"/>
        <v>0</v>
      </c>
    </row>
    <row r="36" spans="3:28" ht="18" customHeight="1" x14ac:dyDescent="0.3">
      <c r="C36" s="32"/>
      <c r="D36" s="32"/>
      <c r="E36" s="32"/>
      <c r="F36" s="32"/>
      <c r="G36" s="32"/>
      <c r="H36" s="32"/>
      <c r="I36" s="32"/>
      <c r="J36" s="32"/>
      <c r="K36" s="32"/>
      <c r="N36" s="39"/>
      <c r="O36" s="39"/>
      <c r="P36" s="39"/>
      <c r="S36" s="13"/>
      <c r="AB36">
        <f t="shared" si="3"/>
        <v>0</v>
      </c>
    </row>
    <row r="37" spans="3:28" ht="18" customHeight="1" x14ac:dyDescent="0.3">
      <c r="C37" s="32"/>
      <c r="D37" s="32"/>
      <c r="E37" s="32"/>
      <c r="F37" s="32"/>
      <c r="G37" s="32"/>
      <c r="H37" s="32"/>
      <c r="I37" s="32"/>
      <c r="J37" s="32"/>
      <c r="K37" s="32"/>
      <c r="N37" s="39"/>
      <c r="O37" s="39"/>
      <c r="P37" s="39"/>
      <c r="S37" s="13"/>
      <c r="AB37">
        <f t="shared" si="3"/>
        <v>0</v>
      </c>
    </row>
    <row r="38" spans="3:28" ht="18" customHeight="1" x14ac:dyDescent="0.3">
      <c r="C38" s="32"/>
      <c r="D38" s="32"/>
      <c r="E38" s="32"/>
      <c r="F38" s="32"/>
      <c r="G38" s="32"/>
      <c r="H38" s="32"/>
      <c r="I38" s="32"/>
      <c r="J38" s="32"/>
      <c r="K38" s="32"/>
      <c r="N38" s="39"/>
      <c r="O38" s="39"/>
      <c r="P38" s="39"/>
      <c r="S38" s="13"/>
      <c r="AB38">
        <f t="shared" si="3"/>
        <v>0</v>
      </c>
    </row>
    <row r="39" spans="3:28" ht="18" customHeight="1" x14ac:dyDescent="0.3">
      <c r="C39" s="32"/>
      <c r="D39" s="32"/>
      <c r="E39" s="32"/>
      <c r="F39" s="32"/>
      <c r="G39" s="32"/>
      <c r="H39" s="32"/>
      <c r="I39" s="32"/>
      <c r="J39" s="32"/>
      <c r="K39" s="32"/>
      <c r="N39" s="39"/>
      <c r="O39" s="39"/>
      <c r="P39" s="39"/>
      <c r="S39" s="13"/>
    </row>
    <row r="40" spans="3:28" ht="18" customHeight="1" x14ac:dyDescent="0.3">
      <c r="C40" s="32"/>
      <c r="D40" s="32"/>
      <c r="E40" s="32"/>
      <c r="F40" s="32"/>
      <c r="G40" s="32"/>
      <c r="H40" s="32"/>
      <c r="I40" s="32"/>
      <c r="J40" s="32"/>
      <c r="K40" s="32"/>
      <c r="N40" s="39"/>
      <c r="O40" s="39"/>
      <c r="P40" s="39"/>
      <c r="S40" s="13"/>
    </row>
    <row r="41" spans="3:28" ht="18" customHeight="1" x14ac:dyDescent="0.3">
      <c r="C41" s="32"/>
      <c r="D41" s="32"/>
      <c r="E41" s="32"/>
      <c r="F41" s="32"/>
      <c r="G41" s="32"/>
      <c r="H41" s="32"/>
      <c r="I41" s="32"/>
      <c r="J41" s="32"/>
      <c r="K41" s="32"/>
      <c r="N41" s="39"/>
      <c r="O41" s="39"/>
      <c r="P41" s="39"/>
      <c r="S41" s="13"/>
    </row>
    <row r="42" spans="3:28" ht="18" customHeight="1" x14ac:dyDescent="0.3">
      <c r="C42" s="32"/>
      <c r="D42" s="32"/>
      <c r="E42" s="32"/>
      <c r="F42" s="32"/>
      <c r="G42" s="32"/>
      <c r="H42" s="32"/>
      <c r="I42" s="32"/>
      <c r="J42" s="32"/>
      <c r="K42" s="32"/>
      <c r="N42" s="39"/>
      <c r="O42" s="39"/>
      <c r="P42" s="39"/>
      <c r="S42" s="13"/>
      <c r="AB42">
        <f>SUM(E42:AA42)</f>
        <v>0</v>
      </c>
    </row>
    <row r="43" spans="3:28" ht="18" customHeight="1" x14ac:dyDescent="0.3">
      <c r="C43" s="32"/>
      <c r="D43" s="32"/>
      <c r="E43" s="32"/>
      <c r="F43" s="32"/>
      <c r="G43" s="32"/>
      <c r="H43" s="32"/>
      <c r="I43" s="32"/>
      <c r="J43" s="32"/>
      <c r="K43" s="32"/>
      <c r="N43" s="39"/>
      <c r="O43" s="39"/>
      <c r="P43" s="39"/>
      <c r="AB43">
        <f t="shared" ref="AB43:AB47" si="4">SUM(E43:AA43)</f>
        <v>0</v>
      </c>
    </row>
    <row r="44" spans="3:28" ht="18" customHeight="1" x14ac:dyDescent="0.3">
      <c r="C44" s="32"/>
      <c r="D44" s="32"/>
      <c r="E44" s="32"/>
      <c r="F44" s="32"/>
      <c r="G44" s="32"/>
      <c r="H44" s="32"/>
      <c r="I44" s="32"/>
      <c r="J44" s="32"/>
      <c r="K44" s="32"/>
      <c r="N44" s="39"/>
      <c r="O44" s="39"/>
      <c r="P44" s="39"/>
      <c r="AB44">
        <f t="shared" si="4"/>
        <v>0</v>
      </c>
    </row>
    <row r="45" spans="3:28" ht="18" customHeight="1" x14ac:dyDescent="0.3">
      <c r="C45" s="32"/>
      <c r="D45" s="32"/>
      <c r="E45" s="32"/>
      <c r="F45" s="32"/>
      <c r="G45" s="32"/>
      <c r="H45" s="32"/>
      <c r="I45" s="32"/>
      <c r="J45" s="32"/>
      <c r="K45" s="56"/>
      <c r="L45" s="41"/>
      <c r="N45" s="39"/>
      <c r="O45" s="39"/>
      <c r="P45" s="39"/>
      <c r="AB45">
        <f t="shared" si="4"/>
        <v>0</v>
      </c>
    </row>
    <row r="46" spans="3:28" ht="18" customHeight="1" x14ac:dyDescent="0.3">
      <c r="C46" s="32"/>
      <c r="D46" s="32"/>
      <c r="E46" s="32"/>
      <c r="F46" s="32"/>
      <c r="G46" s="32"/>
      <c r="H46" s="32"/>
      <c r="I46" s="32"/>
      <c r="J46" s="32"/>
      <c r="K46" s="32"/>
      <c r="N46" s="39"/>
      <c r="O46" s="39"/>
      <c r="P46" s="39"/>
      <c r="AB46">
        <f t="shared" si="4"/>
        <v>0</v>
      </c>
    </row>
    <row r="47" spans="3:28" ht="18" customHeight="1" x14ac:dyDescent="0.3">
      <c r="C47" s="32"/>
      <c r="D47" s="32"/>
      <c r="E47" s="32"/>
      <c r="F47" s="32"/>
      <c r="G47" s="32"/>
      <c r="H47" s="32"/>
      <c r="I47" s="32"/>
      <c r="J47" s="32"/>
      <c r="K47" s="32"/>
      <c r="N47" s="39"/>
      <c r="O47" s="39"/>
      <c r="P47" s="39"/>
      <c r="AB47">
        <f t="shared" si="4"/>
        <v>0</v>
      </c>
    </row>
    <row r="48" spans="3:28" ht="18" customHeight="1" x14ac:dyDescent="0.3">
      <c r="C48" s="32"/>
      <c r="D48" s="32"/>
      <c r="E48" s="32"/>
      <c r="F48" s="32"/>
      <c r="G48" s="32"/>
      <c r="H48" s="32"/>
      <c r="I48" s="32"/>
      <c r="J48" s="32"/>
      <c r="K48" s="32"/>
      <c r="N48" s="39"/>
      <c r="O48" s="39"/>
      <c r="P48" s="39"/>
    </row>
    <row r="49" spans="3:28" ht="18" customHeight="1" x14ac:dyDescent="0.3">
      <c r="C49" s="32"/>
      <c r="D49" s="32"/>
      <c r="E49" s="32"/>
      <c r="F49" s="32"/>
      <c r="G49" s="32"/>
      <c r="H49" s="32"/>
      <c r="I49" s="32"/>
      <c r="J49" s="32"/>
      <c r="K49" s="32"/>
      <c r="N49" s="39"/>
      <c r="O49" s="39"/>
      <c r="P49" s="39"/>
      <c r="Q49" s="28"/>
      <c r="R49" s="28"/>
      <c r="S49" s="28"/>
      <c r="T49" s="28"/>
      <c r="U49" s="13"/>
      <c r="W49" s="13"/>
    </row>
    <row r="50" spans="3:28" ht="18" customHeight="1" x14ac:dyDescent="0.3">
      <c r="C50" s="32"/>
      <c r="D50" s="32"/>
      <c r="E50" s="32"/>
      <c r="F50" s="32"/>
      <c r="G50" s="32"/>
      <c r="H50" s="32"/>
      <c r="I50" s="32"/>
      <c r="J50" s="32"/>
      <c r="K50" s="32"/>
      <c r="N50" s="39"/>
      <c r="O50" s="39"/>
      <c r="P50" s="39"/>
      <c r="Q50" s="28"/>
      <c r="R50" s="28"/>
      <c r="S50" s="28"/>
      <c r="T50" s="28"/>
      <c r="U50" s="13"/>
      <c r="W50" s="13"/>
    </row>
    <row r="51" spans="3:28" ht="18" customHeight="1" x14ac:dyDescent="0.3">
      <c r="C51" s="32"/>
      <c r="D51" s="32"/>
      <c r="E51" s="32"/>
      <c r="F51" s="32"/>
      <c r="G51" s="32"/>
      <c r="H51" s="32"/>
      <c r="I51" s="32"/>
      <c r="J51" s="32"/>
      <c r="K51" s="32"/>
      <c r="N51" s="39"/>
      <c r="O51" s="39"/>
      <c r="P51" s="39"/>
      <c r="Q51" s="28"/>
      <c r="R51" s="28"/>
      <c r="S51" s="28"/>
      <c r="T51" s="28"/>
      <c r="U51" s="13"/>
      <c r="W51" s="13"/>
      <c r="AB51">
        <f>SUM(E51:AA51)</f>
        <v>0</v>
      </c>
    </row>
    <row r="52" spans="3:28" ht="18" customHeight="1" x14ac:dyDescent="0.3">
      <c r="C52" s="32"/>
      <c r="D52" s="32"/>
      <c r="E52" s="32"/>
      <c r="F52" s="32"/>
      <c r="G52" s="32"/>
      <c r="H52" s="32"/>
      <c r="I52" s="32"/>
      <c r="J52" s="32"/>
      <c r="K52" s="32"/>
      <c r="N52" s="39"/>
      <c r="O52" s="39"/>
      <c r="P52" s="39"/>
      <c r="Q52" s="28"/>
      <c r="R52" s="28"/>
      <c r="S52" s="28"/>
      <c r="T52" s="28"/>
      <c r="U52" s="13"/>
      <c r="W52" s="13"/>
      <c r="AB52">
        <f t="shared" ref="AB52:AB56" si="5">SUM(E52:AA52)</f>
        <v>0</v>
      </c>
    </row>
    <row r="53" spans="3:28" ht="18" customHeight="1" x14ac:dyDescent="0.3">
      <c r="C53" s="32"/>
      <c r="D53" s="32"/>
      <c r="E53" s="32"/>
      <c r="F53" s="32"/>
      <c r="G53" s="32"/>
      <c r="H53" s="32"/>
      <c r="I53" s="32"/>
      <c r="J53" s="32"/>
      <c r="K53" s="32"/>
      <c r="N53" s="39"/>
      <c r="O53" s="39"/>
      <c r="P53" s="39"/>
      <c r="Q53" s="28"/>
      <c r="R53" s="28"/>
      <c r="S53" s="28"/>
      <c r="T53" s="28"/>
      <c r="U53" s="13"/>
      <c r="W53" s="13"/>
      <c r="AB53">
        <f t="shared" si="5"/>
        <v>0</v>
      </c>
    </row>
    <row r="54" spans="3:28" ht="18" customHeight="1" x14ac:dyDescent="0.3">
      <c r="C54" s="32"/>
      <c r="D54" s="32"/>
      <c r="E54" s="32"/>
      <c r="F54" s="28"/>
      <c r="G54" s="32"/>
      <c r="H54" s="32"/>
      <c r="I54" s="32"/>
      <c r="J54" s="32"/>
      <c r="K54" s="32"/>
      <c r="N54" s="39"/>
      <c r="O54" s="39"/>
      <c r="P54" s="39"/>
      <c r="Q54" s="28"/>
      <c r="R54" s="28"/>
      <c r="S54" s="28"/>
      <c r="T54" s="28"/>
      <c r="U54" s="13"/>
      <c r="W54" s="13"/>
      <c r="AB54">
        <f t="shared" si="5"/>
        <v>0</v>
      </c>
    </row>
    <row r="55" spans="3:28" ht="18" customHeight="1" x14ac:dyDescent="0.3">
      <c r="C55" s="32"/>
      <c r="D55" s="32"/>
      <c r="E55" s="32"/>
      <c r="F55" s="28"/>
      <c r="G55" s="32"/>
      <c r="H55" s="32"/>
      <c r="I55" s="32"/>
      <c r="J55" s="32"/>
      <c r="K55" s="32"/>
      <c r="N55" s="39"/>
      <c r="O55" s="39"/>
      <c r="P55" s="39"/>
      <c r="Q55" s="28"/>
      <c r="R55" s="28"/>
      <c r="S55" s="28"/>
      <c r="T55" s="28"/>
      <c r="U55" s="13"/>
      <c r="W55" s="13"/>
      <c r="AB55">
        <f t="shared" si="5"/>
        <v>0</v>
      </c>
    </row>
    <row r="56" spans="3:28" ht="18" customHeight="1" x14ac:dyDescent="0.3">
      <c r="C56" s="32"/>
      <c r="D56" s="32"/>
      <c r="E56" s="32"/>
      <c r="F56" s="28"/>
      <c r="G56" s="32"/>
      <c r="H56" s="32"/>
      <c r="I56" s="32"/>
      <c r="J56" s="32"/>
      <c r="K56" s="32"/>
      <c r="N56" s="39"/>
      <c r="O56" s="39"/>
      <c r="P56" s="39"/>
      <c r="R56" s="28"/>
      <c r="S56" s="28"/>
      <c r="T56" s="28"/>
      <c r="U56" s="13"/>
      <c r="W56" s="13"/>
      <c r="AB56">
        <f t="shared" si="5"/>
        <v>0</v>
      </c>
    </row>
    <row r="57" spans="3:28" ht="18" customHeight="1" x14ac:dyDescent="0.3">
      <c r="C57" s="32"/>
      <c r="D57" s="32"/>
      <c r="E57" s="32"/>
      <c r="F57" s="28"/>
      <c r="G57" s="32"/>
      <c r="H57" s="32"/>
      <c r="I57" s="32"/>
      <c r="J57" s="32"/>
      <c r="K57" s="32"/>
      <c r="N57" s="39"/>
      <c r="O57" s="39"/>
      <c r="P57" s="39"/>
      <c r="R57" s="28"/>
      <c r="S57" s="28"/>
      <c r="T57" s="28"/>
      <c r="U57" s="13"/>
      <c r="W57" s="13"/>
    </row>
    <row r="58" spans="3:28" ht="18" customHeight="1" x14ac:dyDescent="0.3">
      <c r="C58" s="32"/>
      <c r="D58" s="32"/>
      <c r="E58" s="32"/>
      <c r="F58" s="28"/>
      <c r="G58" s="32"/>
      <c r="H58" s="32"/>
      <c r="I58" s="32"/>
      <c r="J58" s="32"/>
      <c r="K58" s="32"/>
      <c r="N58" s="39"/>
      <c r="O58" s="39"/>
      <c r="P58" s="39"/>
      <c r="R58" s="28"/>
      <c r="S58" s="28"/>
      <c r="T58" s="28"/>
      <c r="U58" s="13"/>
      <c r="W58" s="13"/>
    </row>
    <row r="59" spans="3:28" ht="18" customHeight="1" x14ac:dyDescent="0.3">
      <c r="C59" s="32"/>
      <c r="D59" s="32"/>
      <c r="E59" s="32"/>
      <c r="F59" s="37"/>
      <c r="G59" s="32"/>
      <c r="H59" s="32"/>
      <c r="I59" s="32"/>
      <c r="J59" s="32"/>
      <c r="K59" s="32"/>
      <c r="N59" s="39"/>
      <c r="O59" s="39"/>
      <c r="P59" s="39"/>
      <c r="R59" s="28"/>
    </row>
    <row r="60" spans="3:28" ht="18" customHeight="1" x14ac:dyDescent="0.3">
      <c r="C60" s="32"/>
      <c r="D60" s="32"/>
      <c r="E60" s="32"/>
      <c r="F60" s="32"/>
      <c r="G60" s="32"/>
      <c r="H60" s="32"/>
      <c r="I60" s="32"/>
      <c r="J60" s="32"/>
      <c r="K60" s="32"/>
      <c r="N60" s="39"/>
      <c r="O60" s="39"/>
      <c r="P60" s="39"/>
      <c r="R60" s="28"/>
      <c r="S60" s="28"/>
      <c r="AB60">
        <f>SUM(E60:AA60)</f>
        <v>0</v>
      </c>
    </row>
    <row r="61" spans="3:28" ht="18" customHeight="1" x14ac:dyDescent="0.3">
      <c r="C61" s="32"/>
      <c r="D61" s="32"/>
      <c r="E61" s="32"/>
      <c r="F61" s="32"/>
      <c r="G61" s="32"/>
      <c r="H61" s="32"/>
      <c r="I61" s="32"/>
      <c r="J61" s="32"/>
      <c r="K61" s="56"/>
      <c r="L61" s="41"/>
      <c r="N61" s="39"/>
      <c r="O61" s="39"/>
      <c r="P61" s="39"/>
      <c r="R61" s="37"/>
      <c r="S61" s="38"/>
      <c r="AB61">
        <f t="shared" ref="AB61:AB65" si="6">SUM(E61:AA61)</f>
        <v>0</v>
      </c>
    </row>
    <row r="62" spans="3:28" ht="18" customHeight="1" x14ac:dyDescent="0.3">
      <c r="C62" s="32"/>
      <c r="D62" s="32"/>
      <c r="E62" s="32"/>
      <c r="F62" s="32"/>
      <c r="G62" s="32"/>
      <c r="H62" s="32"/>
      <c r="I62" s="32"/>
      <c r="J62" s="32"/>
      <c r="K62" s="32"/>
      <c r="N62" s="39"/>
      <c r="O62" s="39"/>
      <c r="P62" s="39"/>
      <c r="AB62">
        <f t="shared" si="6"/>
        <v>0</v>
      </c>
    </row>
    <row r="63" spans="3:28" ht="18" customHeight="1" x14ac:dyDescent="0.3">
      <c r="C63" s="32"/>
      <c r="D63" s="32"/>
      <c r="E63" s="32"/>
      <c r="F63" s="32"/>
      <c r="G63" s="32"/>
      <c r="H63" s="32"/>
      <c r="I63" s="32"/>
      <c r="J63" s="32"/>
      <c r="K63" s="32"/>
      <c r="N63" s="39"/>
      <c r="O63" s="39"/>
      <c r="P63" s="39"/>
      <c r="AB63">
        <f t="shared" si="6"/>
        <v>0</v>
      </c>
    </row>
    <row r="64" spans="3:28" ht="18" customHeight="1" x14ac:dyDescent="0.3">
      <c r="C64" s="32"/>
      <c r="D64" s="32"/>
      <c r="E64" s="32"/>
      <c r="F64" s="32"/>
      <c r="G64" s="32"/>
      <c r="H64" s="32"/>
      <c r="I64" s="32"/>
      <c r="J64" s="32"/>
      <c r="K64" s="32"/>
      <c r="N64" s="39"/>
      <c r="O64" s="39"/>
      <c r="P64" s="39"/>
      <c r="AB64">
        <f t="shared" si="6"/>
        <v>0</v>
      </c>
    </row>
    <row r="65" spans="3:28" ht="18" customHeight="1" x14ac:dyDescent="0.3">
      <c r="C65" s="32"/>
      <c r="D65" s="32"/>
      <c r="E65" s="32"/>
      <c r="F65" s="32"/>
      <c r="G65" s="32"/>
      <c r="H65" s="32"/>
      <c r="I65" s="32"/>
      <c r="J65" s="32"/>
      <c r="K65" s="32"/>
      <c r="N65" s="39"/>
      <c r="O65" s="39"/>
      <c r="P65" s="39"/>
      <c r="U65" s="13"/>
      <c r="W65" s="13"/>
      <c r="AB65">
        <f t="shared" si="6"/>
        <v>0</v>
      </c>
    </row>
    <row r="66" spans="3:28" ht="18" customHeight="1" x14ac:dyDescent="0.3">
      <c r="C66" s="32"/>
      <c r="D66" s="32"/>
      <c r="E66" s="32"/>
      <c r="F66" s="32"/>
      <c r="G66" s="32"/>
      <c r="H66" s="32"/>
      <c r="I66" s="32"/>
      <c r="J66" s="32"/>
      <c r="K66" s="32"/>
      <c r="N66" s="39"/>
      <c r="O66" s="39"/>
      <c r="P66" s="39"/>
      <c r="U66" s="13"/>
      <c r="W66" s="13"/>
    </row>
    <row r="67" spans="3:28" ht="18" customHeight="1" x14ac:dyDescent="0.3">
      <c r="C67" s="32"/>
      <c r="D67" s="32"/>
      <c r="E67" s="32"/>
      <c r="F67" s="32"/>
      <c r="G67" s="32"/>
      <c r="H67" s="32"/>
      <c r="I67" s="32"/>
      <c r="J67" s="32"/>
      <c r="K67" s="32"/>
      <c r="N67" s="39"/>
      <c r="O67" s="39"/>
      <c r="P67" s="39"/>
      <c r="U67" s="13"/>
      <c r="W67" s="13"/>
    </row>
    <row r="68" spans="3:28" ht="18" customHeight="1" x14ac:dyDescent="0.3">
      <c r="C68" s="32"/>
      <c r="D68" s="32"/>
      <c r="E68" s="32"/>
      <c r="F68" s="32"/>
      <c r="G68" s="32"/>
      <c r="H68" s="32"/>
      <c r="I68" s="32"/>
      <c r="J68" s="32"/>
      <c r="K68" s="32"/>
      <c r="N68" s="39"/>
      <c r="O68" s="39"/>
      <c r="P68" s="39"/>
      <c r="U68" s="13"/>
      <c r="W68" s="13"/>
    </row>
    <row r="69" spans="3:28" ht="18" customHeight="1" x14ac:dyDescent="0.3">
      <c r="C69" s="32"/>
      <c r="D69" s="32"/>
      <c r="E69" s="32"/>
      <c r="F69" s="32"/>
      <c r="G69" s="32"/>
      <c r="H69" s="32"/>
      <c r="I69" s="32"/>
      <c r="J69" s="32"/>
      <c r="K69" s="32"/>
      <c r="N69" s="39"/>
      <c r="O69" s="39"/>
      <c r="P69" s="39"/>
      <c r="U69" s="13"/>
      <c r="W69" s="13"/>
      <c r="AB69">
        <f>SUM(E69:AA69)</f>
        <v>0</v>
      </c>
    </row>
    <row r="70" spans="3:28" ht="18" customHeight="1" x14ac:dyDescent="0.3">
      <c r="C70" s="32"/>
      <c r="D70" s="32"/>
      <c r="E70" s="32"/>
      <c r="F70" s="32"/>
      <c r="G70" s="32"/>
      <c r="H70" s="32"/>
      <c r="I70" s="32"/>
      <c r="J70" s="32"/>
      <c r="K70" s="32"/>
      <c r="N70" s="39"/>
      <c r="O70" s="39"/>
      <c r="P70" s="39"/>
      <c r="U70" s="13"/>
      <c r="W70" s="13"/>
      <c r="AB70">
        <f t="shared" ref="AB70:AB74" si="7">SUM(E70:AA70)</f>
        <v>0</v>
      </c>
    </row>
    <row r="71" spans="3:28" ht="18" customHeight="1" x14ac:dyDescent="0.3">
      <c r="C71" s="32"/>
      <c r="D71" s="32"/>
      <c r="E71" s="32"/>
      <c r="F71" s="32"/>
      <c r="G71" s="32"/>
      <c r="H71" s="32"/>
      <c r="I71" s="32"/>
      <c r="J71" s="32"/>
      <c r="K71" s="32"/>
      <c r="N71" s="39"/>
      <c r="O71" s="39"/>
      <c r="P71" s="39"/>
      <c r="U71" s="13"/>
      <c r="W71" s="13"/>
      <c r="AB71">
        <f t="shared" si="7"/>
        <v>0</v>
      </c>
    </row>
    <row r="72" spans="3:28" ht="18" customHeight="1" x14ac:dyDescent="0.3">
      <c r="C72" s="32"/>
      <c r="D72" s="32"/>
      <c r="E72" s="32"/>
      <c r="F72" s="32"/>
      <c r="G72" s="32"/>
      <c r="H72" s="32"/>
      <c r="I72" s="32"/>
      <c r="J72" s="32"/>
      <c r="K72" s="32"/>
      <c r="N72" s="39"/>
      <c r="O72" s="39"/>
      <c r="P72" s="39"/>
      <c r="U72" s="13"/>
      <c r="W72" s="13"/>
      <c r="AB72">
        <f t="shared" si="7"/>
        <v>0</v>
      </c>
    </row>
    <row r="73" spans="3:28" ht="18" customHeight="1" x14ac:dyDescent="0.3">
      <c r="C73" s="32"/>
      <c r="D73" s="32"/>
      <c r="E73" s="32"/>
      <c r="F73" s="32"/>
      <c r="G73" s="32"/>
      <c r="H73" s="32"/>
      <c r="I73" s="32"/>
      <c r="J73" s="32"/>
      <c r="K73" s="32"/>
      <c r="N73" s="39"/>
      <c r="O73" s="39"/>
      <c r="P73" s="39"/>
      <c r="U73" s="13"/>
      <c r="W73" s="13"/>
      <c r="AB73">
        <f t="shared" si="7"/>
        <v>0</v>
      </c>
    </row>
    <row r="74" spans="3:28" ht="18" customHeight="1" x14ac:dyDescent="0.3">
      <c r="C74" s="32"/>
      <c r="D74" s="32"/>
      <c r="E74" s="32"/>
      <c r="F74" s="32"/>
      <c r="G74" s="32"/>
      <c r="H74" s="32"/>
      <c r="I74" s="32"/>
      <c r="J74" s="32"/>
      <c r="K74" s="32"/>
      <c r="N74" s="39"/>
      <c r="O74" s="39"/>
      <c r="P74" s="39"/>
      <c r="U74" s="13"/>
      <c r="W74" s="13"/>
      <c r="AB74">
        <f t="shared" si="7"/>
        <v>0</v>
      </c>
    </row>
    <row r="75" spans="3:28" ht="18" customHeight="1" x14ac:dyDescent="0.3">
      <c r="C75" s="32"/>
      <c r="D75" s="32"/>
      <c r="E75" s="32"/>
      <c r="F75" s="32"/>
      <c r="G75" s="32"/>
      <c r="H75" s="32"/>
      <c r="I75" s="32"/>
      <c r="J75" s="32"/>
      <c r="K75" s="32"/>
      <c r="N75" s="39"/>
      <c r="O75" s="39"/>
      <c r="P75" s="39"/>
      <c r="U75" s="13"/>
      <c r="W75" s="13"/>
    </row>
    <row r="76" spans="3:28" ht="18" customHeight="1" x14ac:dyDescent="0.3">
      <c r="C76" s="32"/>
      <c r="D76" s="32"/>
      <c r="E76" s="32"/>
      <c r="F76" s="32"/>
      <c r="G76" s="32"/>
      <c r="H76" s="32"/>
      <c r="I76" s="32"/>
      <c r="J76" s="32"/>
      <c r="K76" s="32"/>
      <c r="N76" s="39"/>
      <c r="O76" s="39"/>
      <c r="P76" s="39"/>
    </row>
    <row r="77" spans="3:28" ht="18" customHeight="1" x14ac:dyDescent="0.3">
      <c r="C77" s="32"/>
      <c r="D77" s="32"/>
      <c r="E77" s="32"/>
      <c r="F77" s="32"/>
      <c r="G77" s="32"/>
      <c r="H77" s="32"/>
      <c r="I77" s="32"/>
      <c r="J77" s="32"/>
      <c r="K77" s="56"/>
      <c r="L77" s="41"/>
      <c r="N77" s="39"/>
      <c r="O77" s="39"/>
      <c r="P77" s="39"/>
    </row>
    <row r="78" spans="3:28" ht="18" customHeight="1" x14ac:dyDescent="0.3">
      <c r="C78" s="32"/>
      <c r="D78" s="32"/>
      <c r="E78" s="32"/>
      <c r="F78" s="32"/>
      <c r="G78" s="32"/>
      <c r="H78" s="32"/>
      <c r="I78" s="32"/>
      <c r="J78" s="32"/>
      <c r="K78" s="32"/>
      <c r="N78" s="39"/>
      <c r="O78" s="39"/>
      <c r="P78" s="39"/>
      <c r="AB78">
        <f>SUM(E78:AA78)</f>
        <v>0</v>
      </c>
    </row>
    <row r="79" spans="3:28" ht="18" customHeight="1" x14ac:dyDescent="0.3">
      <c r="C79" s="32"/>
      <c r="D79" s="32"/>
      <c r="E79" s="32"/>
      <c r="F79" s="32"/>
      <c r="G79" s="32"/>
      <c r="H79" s="32"/>
      <c r="I79" s="32"/>
      <c r="J79" s="32"/>
      <c r="K79" s="32"/>
      <c r="N79" s="39"/>
      <c r="O79" s="39"/>
      <c r="P79" s="39"/>
      <c r="AB79">
        <f t="shared" ref="AB79:AB83" si="8">SUM(E79:AA79)</f>
        <v>0</v>
      </c>
    </row>
    <row r="80" spans="3:28" ht="18" customHeight="1" x14ac:dyDescent="0.3">
      <c r="C80" s="32"/>
      <c r="D80" s="32"/>
      <c r="E80" s="32"/>
      <c r="F80" s="32"/>
      <c r="G80" s="32"/>
      <c r="H80" s="32"/>
      <c r="I80" s="32"/>
      <c r="J80" s="32"/>
      <c r="K80" s="32"/>
      <c r="N80" s="39"/>
      <c r="O80" s="39"/>
      <c r="P80" s="39"/>
      <c r="AB80">
        <f t="shared" si="8"/>
        <v>0</v>
      </c>
    </row>
    <row r="81" spans="2:28" ht="18" customHeight="1" x14ac:dyDescent="0.3">
      <c r="C81" s="32"/>
      <c r="D81" s="32"/>
      <c r="E81" s="32"/>
      <c r="F81" s="32"/>
      <c r="G81" s="32"/>
      <c r="H81" s="32"/>
      <c r="I81" s="32"/>
      <c r="J81" s="32"/>
      <c r="K81" s="32"/>
      <c r="N81" s="39"/>
      <c r="O81" s="39"/>
      <c r="P81" s="28"/>
      <c r="U81" s="13"/>
      <c r="W81" s="13"/>
      <c r="AB81">
        <f t="shared" si="8"/>
        <v>0</v>
      </c>
    </row>
    <row r="82" spans="2:28" ht="18" customHeight="1" x14ac:dyDescent="0.3">
      <c r="C82" s="32"/>
      <c r="D82" s="32"/>
      <c r="E82" s="32"/>
      <c r="F82" s="32"/>
      <c r="G82" s="32"/>
      <c r="H82" s="32"/>
      <c r="I82" s="32"/>
      <c r="J82" s="32"/>
      <c r="K82" s="32"/>
      <c r="N82" s="39"/>
      <c r="O82" s="39"/>
      <c r="P82" s="28"/>
      <c r="U82" s="13"/>
      <c r="W82" s="13"/>
      <c r="AB82">
        <f t="shared" si="8"/>
        <v>0</v>
      </c>
    </row>
    <row r="83" spans="2:28" ht="18" customHeight="1" x14ac:dyDescent="0.3">
      <c r="C83" s="32"/>
      <c r="D83" s="32"/>
      <c r="E83" s="32"/>
      <c r="F83" s="32"/>
      <c r="G83" s="32"/>
      <c r="H83" s="32"/>
      <c r="I83" s="32"/>
      <c r="J83" s="32"/>
      <c r="K83" s="32"/>
      <c r="N83" s="39"/>
      <c r="O83" s="39"/>
      <c r="P83" s="28"/>
      <c r="U83" s="13"/>
      <c r="W83" s="13"/>
      <c r="AB83">
        <f t="shared" si="8"/>
        <v>0</v>
      </c>
    </row>
    <row r="84" spans="2:28" ht="18" customHeight="1" x14ac:dyDescent="0.3">
      <c r="C84" s="32"/>
      <c r="D84" s="32"/>
      <c r="E84" s="32"/>
      <c r="F84" s="32"/>
      <c r="G84" s="32"/>
      <c r="H84" s="32"/>
      <c r="I84" s="32"/>
      <c r="J84" s="32"/>
      <c r="K84" s="32"/>
      <c r="N84" s="39"/>
      <c r="O84" s="39"/>
      <c r="P84" s="28"/>
      <c r="U84" s="13"/>
      <c r="W84" s="13"/>
    </row>
    <row r="85" spans="2:28" ht="18" customHeight="1" x14ac:dyDescent="0.3">
      <c r="C85" s="32"/>
      <c r="D85" s="32"/>
      <c r="E85" s="32"/>
      <c r="F85" s="32"/>
      <c r="G85" s="32"/>
      <c r="H85" s="32"/>
      <c r="I85" s="32"/>
      <c r="J85" s="32"/>
      <c r="K85" s="32"/>
      <c r="N85" s="39"/>
      <c r="O85" s="39"/>
      <c r="P85" s="28"/>
      <c r="U85" s="13"/>
      <c r="W85" s="13"/>
    </row>
    <row r="86" spans="2:28" ht="18" customHeight="1" x14ac:dyDescent="0.3">
      <c r="C86" s="32"/>
      <c r="D86" s="32"/>
      <c r="E86" s="32"/>
      <c r="F86" s="32"/>
      <c r="G86" s="32"/>
      <c r="H86" s="32"/>
      <c r="I86" s="32"/>
      <c r="J86" s="32"/>
      <c r="K86" s="32"/>
      <c r="N86" s="39"/>
      <c r="O86" s="39"/>
      <c r="P86" s="28"/>
      <c r="U86" s="13"/>
      <c r="W86" s="13"/>
    </row>
    <row r="87" spans="2:28" ht="18" customHeight="1" x14ac:dyDescent="0.3">
      <c r="C87" s="32"/>
      <c r="D87" s="32"/>
      <c r="E87" s="32"/>
      <c r="F87" s="32"/>
      <c r="G87" s="32"/>
      <c r="H87" s="32"/>
      <c r="I87" s="32"/>
      <c r="J87" s="32"/>
      <c r="K87" s="32"/>
      <c r="N87" s="39"/>
      <c r="O87" s="39"/>
      <c r="P87" s="28"/>
      <c r="U87" s="13"/>
      <c r="W87" s="13"/>
      <c r="AB87">
        <f>SUM(E87:AA87)</f>
        <v>0</v>
      </c>
    </row>
    <row r="88" spans="2:28" ht="18" customHeight="1" x14ac:dyDescent="0.3">
      <c r="C88" s="32"/>
      <c r="D88" s="32"/>
      <c r="E88" s="32"/>
      <c r="F88" s="32"/>
      <c r="G88" s="32"/>
      <c r="H88" s="32"/>
      <c r="I88" s="32"/>
      <c r="J88" s="32"/>
      <c r="K88" s="32"/>
      <c r="N88" s="39"/>
      <c r="O88" s="39"/>
      <c r="P88" s="28"/>
      <c r="AB88">
        <f t="shared" ref="AB88:AB92" si="9">SUM(E88:AA88)</f>
        <v>0</v>
      </c>
    </row>
    <row r="89" spans="2:28" ht="18" customHeight="1" x14ac:dyDescent="0.3">
      <c r="C89" s="32"/>
      <c r="D89" s="32"/>
      <c r="E89" s="32"/>
      <c r="F89" s="32"/>
      <c r="G89" s="32"/>
      <c r="H89" s="32"/>
      <c r="I89" s="32"/>
      <c r="J89" s="32"/>
      <c r="K89" s="32"/>
      <c r="N89" s="39"/>
      <c r="O89" s="39"/>
      <c r="P89" s="28"/>
      <c r="AB89">
        <f t="shared" si="9"/>
        <v>0</v>
      </c>
    </row>
    <row r="90" spans="2:28" ht="18" customHeight="1" x14ac:dyDescent="0.3">
      <c r="C90" s="32"/>
      <c r="D90" s="32"/>
      <c r="E90" s="32"/>
      <c r="F90" s="32"/>
      <c r="G90" s="32"/>
      <c r="H90" s="32"/>
      <c r="I90" s="32"/>
      <c r="J90" s="32"/>
      <c r="K90" s="32"/>
      <c r="N90" s="39"/>
      <c r="O90" s="39"/>
      <c r="P90" s="28"/>
      <c r="AB90">
        <f t="shared" si="9"/>
        <v>0</v>
      </c>
    </row>
    <row r="91" spans="2:28" ht="18" customHeight="1" x14ac:dyDescent="0.3">
      <c r="C91" s="32"/>
      <c r="D91" s="32"/>
      <c r="E91" s="32"/>
      <c r="F91" s="32"/>
      <c r="G91" s="32"/>
      <c r="H91" s="32"/>
      <c r="I91" s="32"/>
      <c r="J91" s="32"/>
      <c r="K91" s="32"/>
      <c r="N91" s="39"/>
      <c r="O91" s="39"/>
      <c r="P91" s="39"/>
      <c r="AB91">
        <f t="shared" si="9"/>
        <v>0</v>
      </c>
    </row>
    <row r="92" spans="2:28" ht="18" customHeight="1" x14ac:dyDescent="0.3">
      <c r="B92" s="41"/>
      <c r="C92" s="32"/>
      <c r="D92" s="32"/>
      <c r="E92" s="32"/>
      <c r="F92" s="32"/>
      <c r="G92" s="32"/>
      <c r="H92" s="32"/>
      <c r="I92" s="32"/>
      <c r="J92" s="32"/>
      <c r="K92" s="32"/>
      <c r="N92" s="39"/>
      <c r="O92" s="39"/>
      <c r="P92" s="39"/>
      <c r="AB92">
        <f t="shared" si="9"/>
        <v>0</v>
      </c>
    </row>
    <row r="93" spans="2:28" ht="18" customHeight="1" x14ac:dyDescent="0.3">
      <c r="C93" s="32"/>
      <c r="D93" s="32"/>
      <c r="E93" s="32"/>
      <c r="F93" s="32"/>
      <c r="G93" s="32"/>
      <c r="H93" s="32"/>
      <c r="I93" s="32"/>
      <c r="J93" s="32"/>
      <c r="K93" s="56"/>
      <c r="L93" s="41"/>
      <c r="N93" s="39"/>
      <c r="O93" s="39"/>
      <c r="P93" s="39"/>
    </row>
    <row r="94" spans="2:28" ht="18" customHeight="1" x14ac:dyDescent="0.3">
      <c r="C94" s="32"/>
      <c r="D94" s="32"/>
      <c r="E94" s="32"/>
      <c r="F94" s="32"/>
      <c r="G94" s="32"/>
      <c r="H94" s="32"/>
      <c r="I94" s="32"/>
      <c r="J94" s="32"/>
      <c r="K94" s="32"/>
      <c r="N94" s="39"/>
      <c r="O94" s="39"/>
      <c r="P94" s="39"/>
    </row>
    <row r="95" spans="2:28" ht="18" customHeight="1" x14ac:dyDescent="0.3">
      <c r="C95" s="32"/>
      <c r="D95" s="32"/>
      <c r="E95" s="32"/>
      <c r="F95" s="32"/>
      <c r="G95" s="32"/>
      <c r="H95" s="32"/>
      <c r="I95" s="32"/>
      <c r="J95" s="32"/>
      <c r="K95" s="32"/>
      <c r="N95" s="39"/>
      <c r="O95" s="39"/>
      <c r="P95" s="39"/>
    </row>
    <row r="96" spans="2:28" ht="18" customHeight="1" x14ac:dyDescent="0.3">
      <c r="C96" s="32"/>
      <c r="D96" s="32"/>
      <c r="E96" s="32"/>
      <c r="F96" s="32"/>
      <c r="G96" s="32"/>
      <c r="H96" s="32"/>
      <c r="I96" s="32"/>
      <c r="J96" s="32"/>
      <c r="K96" s="32"/>
      <c r="N96" s="39"/>
      <c r="O96" s="39"/>
      <c r="P96" s="39"/>
      <c r="AB96">
        <f>SUM(E96:AA96)</f>
        <v>0</v>
      </c>
    </row>
    <row r="97" spans="1:29" ht="18" customHeight="1" x14ac:dyDescent="0.3">
      <c r="C97" s="32"/>
      <c r="D97" s="32"/>
      <c r="E97" s="32"/>
      <c r="F97" s="32"/>
      <c r="G97" s="32"/>
      <c r="H97" s="32"/>
      <c r="I97" s="32"/>
      <c r="J97" s="32"/>
      <c r="K97" s="32"/>
      <c r="N97" s="39"/>
      <c r="O97" s="39"/>
      <c r="P97" s="39"/>
      <c r="U97" s="13"/>
      <c r="W97" s="13"/>
      <c r="AB97">
        <f t="shared" ref="AB97:AB101" si="10">SUM(E97:AA97)</f>
        <v>0</v>
      </c>
    </row>
    <row r="98" spans="1:29" ht="18" customHeight="1" x14ac:dyDescent="0.3">
      <c r="C98" s="32"/>
      <c r="D98" s="32"/>
      <c r="E98" s="32"/>
      <c r="F98" s="32"/>
      <c r="G98" s="32"/>
      <c r="H98" s="32"/>
      <c r="I98" s="32"/>
      <c r="J98" s="32"/>
      <c r="K98" s="32"/>
      <c r="N98" s="39"/>
      <c r="O98" s="39"/>
      <c r="P98" s="39"/>
      <c r="U98" s="13"/>
      <c r="W98" s="13"/>
      <c r="AB98">
        <f t="shared" si="10"/>
        <v>0</v>
      </c>
    </row>
    <row r="99" spans="1:29" ht="18" customHeight="1" x14ac:dyDescent="0.3">
      <c r="C99" s="32"/>
      <c r="D99" s="32"/>
      <c r="E99" s="32"/>
      <c r="F99" s="32"/>
      <c r="G99" s="32"/>
      <c r="H99" s="32"/>
      <c r="I99" s="32"/>
      <c r="J99" s="32"/>
      <c r="K99" s="32"/>
      <c r="N99" s="39"/>
      <c r="O99" s="39"/>
      <c r="P99" s="39"/>
      <c r="U99" s="13"/>
      <c r="W99" s="13"/>
      <c r="AB99">
        <f t="shared" si="10"/>
        <v>0</v>
      </c>
    </row>
    <row r="100" spans="1:29" ht="18" customHeight="1" x14ac:dyDescent="0.3">
      <c r="C100" s="32"/>
      <c r="D100" s="32"/>
      <c r="E100" s="32"/>
      <c r="F100" s="32"/>
      <c r="G100" s="32"/>
      <c r="H100" s="32"/>
      <c r="I100" s="32"/>
      <c r="J100" s="32"/>
      <c r="K100" s="32"/>
      <c r="N100" s="39"/>
      <c r="O100" s="39"/>
      <c r="P100" s="39"/>
      <c r="U100" s="13"/>
      <c r="W100" s="13"/>
      <c r="AB100">
        <f t="shared" si="10"/>
        <v>0</v>
      </c>
    </row>
    <row r="101" spans="1:29" ht="18" customHeight="1" x14ac:dyDescent="0.3">
      <c r="C101" s="32"/>
      <c r="D101" s="32"/>
      <c r="E101" s="32"/>
      <c r="F101" s="32"/>
      <c r="G101" s="32"/>
      <c r="H101" s="32"/>
      <c r="I101" s="32"/>
      <c r="J101" s="32"/>
      <c r="K101" s="32"/>
      <c r="N101" s="39"/>
      <c r="O101" s="39"/>
      <c r="P101" s="39"/>
      <c r="U101" s="13"/>
      <c r="W101" s="13"/>
      <c r="AB101">
        <f t="shared" si="10"/>
        <v>0</v>
      </c>
    </row>
    <row r="102" spans="1:29" ht="18" customHeight="1" x14ac:dyDescent="0.3">
      <c r="C102" s="32"/>
      <c r="D102" s="32"/>
      <c r="E102" s="32"/>
      <c r="F102" s="32"/>
      <c r="G102" s="32"/>
      <c r="H102" s="32"/>
      <c r="I102" s="32"/>
      <c r="J102" s="32"/>
      <c r="K102" s="32"/>
      <c r="N102" s="39"/>
      <c r="O102" s="39"/>
      <c r="P102" s="39"/>
      <c r="U102" s="13"/>
      <c r="W102" s="13"/>
    </row>
    <row r="103" spans="1:29" ht="18" customHeight="1" x14ac:dyDescent="0.3">
      <c r="C103" s="32"/>
      <c r="D103" s="32"/>
      <c r="E103" s="32"/>
      <c r="F103" s="32"/>
      <c r="G103" s="32"/>
      <c r="H103" s="32"/>
      <c r="I103" s="32"/>
      <c r="J103" s="32"/>
      <c r="K103" s="32"/>
      <c r="N103" s="39"/>
      <c r="O103" s="39"/>
      <c r="P103" s="39"/>
    </row>
    <row r="104" spans="1:29" ht="18" customHeight="1" x14ac:dyDescent="0.3">
      <c r="A104" s="43"/>
      <c r="C104" s="32"/>
      <c r="D104" s="32"/>
      <c r="E104" s="32"/>
      <c r="F104" s="32"/>
      <c r="G104" s="32"/>
      <c r="H104" s="32"/>
      <c r="I104" s="32"/>
      <c r="J104" s="32"/>
      <c r="K104" s="32"/>
      <c r="N104" s="39"/>
      <c r="O104" s="39"/>
      <c r="P104" s="39"/>
    </row>
    <row r="105" spans="1:29" ht="18" customHeight="1" x14ac:dyDescent="0.3">
      <c r="C105" s="32"/>
      <c r="D105" s="32"/>
      <c r="E105" s="32"/>
      <c r="F105" s="32"/>
      <c r="G105" s="32"/>
      <c r="H105" s="32"/>
      <c r="I105" s="32"/>
      <c r="J105" s="32"/>
      <c r="K105" s="32"/>
      <c r="N105" s="39"/>
      <c r="O105" s="39"/>
      <c r="P105" s="39"/>
      <c r="AB105">
        <f>SUM(E105:AA105)</f>
        <v>0</v>
      </c>
      <c r="AC105" s="32"/>
    </row>
    <row r="106" spans="1:29" ht="18" customHeight="1" x14ac:dyDescent="0.3">
      <c r="C106" s="32"/>
      <c r="D106" s="32"/>
      <c r="E106" s="32"/>
      <c r="F106" s="32"/>
      <c r="G106" s="32"/>
      <c r="H106" s="32"/>
      <c r="I106" s="32"/>
      <c r="J106" s="32"/>
      <c r="K106" s="32"/>
      <c r="N106" s="39"/>
      <c r="O106" s="39"/>
      <c r="P106" s="39"/>
      <c r="AB106">
        <f t="shared" ref="AB106:AB110" si="11">SUM(E106:AA106)</f>
        <v>0</v>
      </c>
      <c r="AC106" s="32"/>
    </row>
    <row r="107" spans="1:29" ht="18" customHeight="1" x14ac:dyDescent="0.3">
      <c r="C107" s="32"/>
      <c r="D107" s="32"/>
      <c r="E107" s="32"/>
      <c r="F107" s="32"/>
      <c r="G107" s="32"/>
      <c r="H107" s="32"/>
      <c r="I107" s="32"/>
      <c r="J107" s="32"/>
      <c r="K107" s="32"/>
      <c r="N107" s="39"/>
      <c r="O107" s="39"/>
      <c r="P107" s="39"/>
      <c r="AB107">
        <f t="shared" si="11"/>
        <v>0</v>
      </c>
      <c r="AC107" s="32"/>
    </row>
    <row r="108" spans="1:29" ht="18" customHeight="1" x14ac:dyDescent="0.3">
      <c r="B108" s="41"/>
      <c r="C108" s="32"/>
      <c r="D108" s="32"/>
      <c r="E108" s="32"/>
      <c r="F108" s="32"/>
      <c r="G108" s="32"/>
      <c r="H108" s="32"/>
      <c r="I108" s="32"/>
      <c r="J108" s="32"/>
      <c r="K108" s="32"/>
      <c r="N108" s="39"/>
      <c r="O108" s="39"/>
      <c r="P108" s="39"/>
      <c r="AB108">
        <f t="shared" si="11"/>
        <v>0</v>
      </c>
      <c r="AC108" s="32"/>
    </row>
    <row r="109" spans="1:29" ht="18" customHeight="1" x14ac:dyDescent="0.3">
      <c r="C109" s="32"/>
      <c r="D109" s="32"/>
      <c r="E109" s="32"/>
      <c r="F109" s="32"/>
      <c r="G109" s="32"/>
      <c r="H109" s="32"/>
      <c r="I109" s="32"/>
      <c r="J109" s="32"/>
      <c r="K109" s="56"/>
      <c r="L109" s="41"/>
      <c r="N109" s="39"/>
      <c r="O109" s="39"/>
      <c r="P109" s="39"/>
      <c r="AB109">
        <f t="shared" si="11"/>
        <v>0</v>
      </c>
      <c r="AC109" s="32"/>
    </row>
    <row r="110" spans="1:29" ht="18" customHeight="1" x14ac:dyDescent="0.3">
      <c r="C110" s="32"/>
      <c r="D110" s="32"/>
      <c r="E110" s="32"/>
      <c r="F110" s="32"/>
      <c r="G110" s="32"/>
      <c r="H110" s="32"/>
      <c r="I110" s="32"/>
      <c r="J110" s="32"/>
      <c r="K110" s="32"/>
      <c r="N110" s="39"/>
      <c r="O110" s="39"/>
      <c r="P110" s="39"/>
      <c r="AB110">
        <f t="shared" si="11"/>
        <v>0</v>
      </c>
      <c r="AC110" s="32"/>
    </row>
    <row r="111" spans="1:29" ht="18" customHeight="1" x14ac:dyDescent="0.3">
      <c r="C111" s="32"/>
      <c r="D111" s="32"/>
      <c r="E111" s="32"/>
      <c r="F111" s="32"/>
      <c r="G111" s="32"/>
      <c r="H111" s="32"/>
      <c r="I111" s="32"/>
      <c r="J111" s="32"/>
      <c r="K111" s="32"/>
      <c r="N111" s="39"/>
      <c r="O111" s="39"/>
      <c r="P111" s="39"/>
      <c r="AB111" s="32"/>
      <c r="AC111" s="32"/>
    </row>
    <row r="112" spans="1:29" ht="18" customHeight="1" x14ac:dyDescent="0.3">
      <c r="C112" s="32"/>
      <c r="D112" s="32"/>
      <c r="E112" s="32"/>
      <c r="F112" s="32"/>
      <c r="G112" s="32"/>
      <c r="H112" s="32"/>
      <c r="I112" s="32"/>
      <c r="J112" s="32"/>
      <c r="K112" s="32"/>
      <c r="N112" s="39"/>
      <c r="O112" s="39"/>
      <c r="P112" s="39"/>
      <c r="AB112" s="32"/>
      <c r="AC112" s="32"/>
    </row>
    <row r="113" spans="2:29" ht="18" customHeight="1" x14ac:dyDescent="0.3">
      <c r="C113" s="32"/>
      <c r="D113" s="32"/>
      <c r="E113" s="32"/>
      <c r="F113" s="32"/>
      <c r="G113" s="32"/>
      <c r="H113" s="32"/>
      <c r="I113" s="32"/>
      <c r="J113" s="32"/>
      <c r="K113" s="32"/>
      <c r="N113" s="39"/>
      <c r="O113" s="39"/>
      <c r="P113" s="39"/>
      <c r="U113" s="13"/>
      <c r="W113" s="13"/>
      <c r="AB113" s="32"/>
      <c r="AC113" s="32"/>
    </row>
    <row r="114" spans="2:29" ht="18" customHeight="1" x14ac:dyDescent="0.3">
      <c r="C114" s="32"/>
      <c r="D114" s="32"/>
      <c r="E114" s="32"/>
      <c r="F114" s="32"/>
      <c r="G114" s="32"/>
      <c r="H114" s="32"/>
      <c r="I114" s="32"/>
      <c r="J114" s="32"/>
      <c r="K114" s="32"/>
      <c r="N114" s="39"/>
      <c r="O114" s="39"/>
      <c r="P114" s="39"/>
      <c r="U114" s="13"/>
      <c r="W114" s="13"/>
      <c r="AB114">
        <f>SUM(E114:AA114)</f>
        <v>0</v>
      </c>
      <c r="AC114" s="32"/>
    </row>
    <row r="115" spans="2:29" ht="18" customHeight="1" x14ac:dyDescent="0.3">
      <c r="C115" s="32"/>
      <c r="D115" s="32"/>
      <c r="E115" s="32"/>
      <c r="F115" s="32"/>
      <c r="G115" s="32"/>
      <c r="H115" s="32"/>
      <c r="I115" s="32"/>
      <c r="J115" s="32"/>
      <c r="K115" s="32"/>
      <c r="N115" s="39"/>
      <c r="O115" s="39"/>
      <c r="P115" s="39"/>
      <c r="U115" s="13"/>
      <c r="W115" s="13"/>
      <c r="AB115">
        <f t="shared" ref="AB115:AB119" si="12">SUM(E115:AA115)</f>
        <v>0</v>
      </c>
      <c r="AC115" s="32"/>
    </row>
    <row r="116" spans="2:29" ht="18" customHeight="1" x14ac:dyDescent="0.3">
      <c r="C116" s="32"/>
      <c r="D116" s="32"/>
      <c r="E116" s="32"/>
      <c r="F116" s="32"/>
      <c r="G116" s="32"/>
      <c r="H116" s="32"/>
      <c r="I116" s="32"/>
      <c r="J116" s="32"/>
      <c r="K116" s="32"/>
      <c r="N116" s="39"/>
      <c r="O116" s="39"/>
      <c r="P116" s="39"/>
      <c r="U116" s="13"/>
      <c r="W116" s="13"/>
      <c r="AB116">
        <f t="shared" si="12"/>
        <v>0</v>
      </c>
      <c r="AC116" s="32"/>
    </row>
    <row r="117" spans="2:29" ht="18" customHeight="1" x14ac:dyDescent="0.3">
      <c r="C117" s="32"/>
      <c r="D117" s="32"/>
      <c r="E117" s="32"/>
      <c r="F117" s="32"/>
      <c r="G117" s="32"/>
      <c r="H117" s="32"/>
      <c r="I117" s="32"/>
      <c r="J117" s="32"/>
      <c r="K117" s="32"/>
      <c r="N117" s="39"/>
      <c r="O117" s="13"/>
      <c r="P117" s="39"/>
      <c r="U117" s="13"/>
      <c r="W117" s="13"/>
      <c r="AB117">
        <f t="shared" si="12"/>
        <v>0</v>
      </c>
      <c r="AC117" s="32"/>
    </row>
    <row r="118" spans="2:29" ht="18" customHeight="1" x14ac:dyDescent="0.3">
      <c r="C118" s="32"/>
      <c r="D118" s="32"/>
      <c r="E118" s="32"/>
      <c r="F118" s="32"/>
      <c r="G118" s="32"/>
      <c r="H118" s="32"/>
      <c r="I118" s="32"/>
      <c r="J118" s="32"/>
      <c r="K118" s="32"/>
      <c r="N118" s="39"/>
      <c r="O118" s="39"/>
      <c r="P118" s="39"/>
      <c r="U118" s="13"/>
      <c r="W118" s="13"/>
      <c r="AB118">
        <f t="shared" si="12"/>
        <v>0</v>
      </c>
      <c r="AC118" s="32"/>
    </row>
    <row r="119" spans="2:29" ht="18" customHeight="1" x14ac:dyDescent="0.3">
      <c r="C119" s="32"/>
      <c r="D119" s="32"/>
      <c r="E119" s="32"/>
      <c r="F119" s="32"/>
      <c r="G119" s="32"/>
      <c r="H119" s="32"/>
      <c r="I119" s="32"/>
      <c r="J119" s="32"/>
      <c r="K119" s="32"/>
      <c r="N119" s="39"/>
      <c r="O119" s="39"/>
      <c r="P119" s="39"/>
      <c r="AB119">
        <f t="shared" si="12"/>
        <v>0</v>
      </c>
      <c r="AC119" s="32"/>
    </row>
    <row r="120" spans="2:29" ht="18" customHeight="1" x14ac:dyDescent="0.3">
      <c r="C120" s="32"/>
      <c r="D120" s="32"/>
      <c r="E120" s="32"/>
      <c r="F120" s="32"/>
      <c r="G120" s="32"/>
      <c r="H120" s="32"/>
      <c r="I120" s="32"/>
      <c r="J120" s="32"/>
      <c r="K120" s="32"/>
      <c r="N120" s="39"/>
      <c r="O120" s="39"/>
      <c r="P120" s="39"/>
      <c r="AB120" s="32"/>
      <c r="AC120" s="32"/>
    </row>
    <row r="121" spans="2:29" ht="18" customHeight="1" x14ac:dyDescent="0.3">
      <c r="C121" s="32"/>
      <c r="D121" s="32"/>
      <c r="E121" s="32"/>
      <c r="F121" s="32"/>
      <c r="G121" s="32"/>
      <c r="H121" s="32"/>
      <c r="I121" s="32"/>
      <c r="J121" s="32"/>
      <c r="K121" s="32"/>
      <c r="N121" s="39"/>
      <c r="O121" s="39"/>
      <c r="P121" s="39"/>
      <c r="AB121" s="32"/>
      <c r="AC121" s="32"/>
    </row>
    <row r="122" spans="2:29" ht="18" customHeight="1" x14ac:dyDescent="0.3">
      <c r="C122" s="32"/>
      <c r="D122" s="32"/>
      <c r="E122" s="32"/>
      <c r="F122" s="32"/>
      <c r="G122" s="32"/>
      <c r="H122" s="32"/>
      <c r="I122" s="32"/>
      <c r="J122" s="32"/>
      <c r="K122" s="32"/>
      <c r="N122" s="39"/>
      <c r="O122" s="39"/>
      <c r="P122" s="39"/>
      <c r="AB122" s="32"/>
      <c r="AC122" s="32"/>
    </row>
    <row r="123" spans="2:29" ht="18" customHeight="1" x14ac:dyDescent="0.3">
      <c r="C123" s="32"/>
      <c r="D123" s="32"/>
      <c r="E123" s="32"/>
      <c r="F123" s="32"/>
      <c r="G123" s="32"/>
      <c r="H123" s="32"/>
      <c r="I123" s="32"/>
      <c r="J123" s="32"/>
      <c r="K123" s="32"/>
      <c r="N123" s="39"/>
      <c r="O123" s="39"/>
      <c r="P123" s="39"/>
      <c r="AB123">
        <f>SUM(E123:AA123)</f>
        <v>0</v>
      </c>
      <c r="AC123" s="32"/>
    </row>
    <row r="124" spans="2:29" ht="18" customHeight="1" x14ac:dyDescent="0.3">
      <c r="B124" s="41"/>
      <c r="C124" s="32"/>
      <c r="D124" s="32"/>
      <c r="E124" s="32"/>
      <c r="F124" s="32"/>
      <c r="G124" s="32"/>
      <c r="H124" s="32"/>
      <c r="I124" s="32"/>
      <c r="J124" s="32"/>
      <c r="K124" s="32"/>
      <c r="N124" s="39"/>
      <c r="O124" s="39"/>
      <c r="P124" s="39"/>
      <c r="AB124">
        <f t="shared" ref="AB124:AB128" si="13">SUM(E124:AA124)</f>
        <v>0</v>
      </c>
      <c r="AC124" s="32"/>
    </row>
    <row r="125" spans="2:29" ht="18" customHeight="1" x14ac:dyDescent="0.3">
      <c r="C125" s="32"/>
      <c r="D125" s="32"/>
      <c r="E125" s="32"/>
      <c r="F125" s="32"/>
      <c r="G125" s="32"/>
      <c r="H125" s="32"/>
      <c r="I125" s="56"/>
      <c r="J125" s="32"/>
      <c r="K125" s="56"/>
      <c r="L125" s="41"/>
      <c r="N125" s="39"/>
      <c r="O125" s="39"/>
      <c r="P125" s="39"/>
      <c r="AB125">
        <f t="shared" si="13"/>
        <v>0</v>
      </c>
      <c r="AC125" s="32"/>
    </row>
    <row r="126" spans="2:29" ht="18" customHeight="1" x14ac:dyDescent="0.3">
      <c r="C126" s="32"/>
      <c r="D126" s="32"/>
      <c r="E126" s="32"/>
      <c r="F126" s="32"/>
      <c r="G126" s="32"/>
      <c r="H126" s="32"/>
      <c r="I126" s="32"/>
      <c r="J126" s="32"/>
      <c r="K126" s="32"/>
      <c r="N126" s="39"/>
      <c r="O126" s="39"/>
      <c r="P126" s="39"/>
      <c r="AB126">
        <f t="shared" si="13"/>
        <v>0</v>
      </c>
      <c r="AC126" s="32"/>
    </row>
    <row r="127" spans="2:29" ht="18" customHeight="1" x14ac:dyDescent="0.3">
      <c r="C127" s="32"/>
      <c r="D127" s="32"/>
      <c r="E127" s="32"/>
      <c r="F127" s="32"/>
      <c r="G127" s="32"/>
      <c r="H127" s="32"/>
      <c r="I127" s="32"/>
      <c r="J127" s="32"/>
      <c r="K127" s="32"/>
      <c r="N127" s="39"/>
      <c r="O127" s="39"/>
      <c r="P127" s="39"/>
      <c r="AB127">
        <f t="shared" si="13"/>
        <v>0</v>
      </c>
      <c r="AC127" s="32"/>
    </row>
    <row r="128" spans="2:29" ht="18" customHeight="1" x14ac:dyDescent="0.3">
      <c r="C128" s="32"/>
      <c r="D128" s="32"/>
      <c r="E128" s="32"/>
      <c r="F128" s="32"/>
      <c r="G128" s="32"/>
      <c r="H128" s="32"/>
      <c r="I128" s="32"/>
      <c r="J128" s="32"/>
      <c r="K128" s="32"/>
      <c r="N128" s="39"/>
      <c r="O128" s="39"/>
      <c r="P128" s="39"/>
      <c r="AB128">
        <f t="shared" si="13"/>
        <v>0</v>
      </c>
      <c r="AC128" s="32"/>
    </row>
    <row r="129" spans="1:29" ht="18" customHeight="1" x14ac:dyDescent="0.3">
      <c r="C129" s="32"/>
      <c r="D129" s="32"/>
      <c r="E129" s="32"/>
      <c r="F129" s="32"/>
      <c r="G129" s="32"/>
      <c r="H129" s="32"/>
      <c r="I129" s="32"/>
      <c r="J129" s="32"/>
      <c r="K129" s="32"/>
      <c r="N129" s="39"/>
      <c r="O129" s="39"/>
      <c r="P129" s="39"/>
      <c r="Q129" s="28"/>
      <c r="R129" s="28"/>
      <c r="S129" s="28"/>
      <c r="T129" s="28"/>
      <c r="U129" s="13"/>
      <c r="W129" s="13"/>
      <c r="AB129" s="32"/>
      <c r="AC129" s="32"/>
    </row>
    <row r="130" spans="1:29" ht="18" customHeight="1" x14ac:dyDescent="0.3">
      <c r="C130" s="32"/>
      <c r="D130" s="32"/>
      <c r="E130" s="32"/>
      <c r="F130" s="32"/>
      <c r="G130" s="32"/>
      <c r="H130" s="32"/>
      <c r="I130" s="32"/>
      <c r="J130" s="32"/>
      <c r="K130" s="32"/>
      <c r="N130" s="39"/>
      <c r="O130" s="39"/>
      <c r="P130" s="39"/>
      <c r="Q130" s="28"/>
      <c r="R130" s="28"/>
      <c r="S130" s="28"/>
      <c r="T130" s="28"/>
      <c r="U130" s="13"/>
      <c r="W130" s="13"/>
      <c r="AB130" s="32"/>
      <c r="AC130" s="32"/>
    </row>
    <row r="131" spans="1:29" ht="18" customHeight="1" x14ac:dyDescent="0.3">
      <c r="C131" s="32"/>
      <c r="D131" s="32"/>
      <c r="E131" s="32"/>
      <c r="F131" s="32"/>
      <c r="G131" s="32"/>
      <c r="H131" s="32"/>
      <c r="I131" s="32"/>
      <c r="J131" s="32"/>
      <c r="K131" s="32"/>
      <c r="N131" s="39"/>
      <c r="O131" s="39"/>
      <c r="P131" s="39"/>
      <c r="Q131" s="28"/>
      <c r="R131" s="28"/>
      <c r="S131" s="28"/>
      <c r="T131" s="28"/>
      <c r="U131" s="13"/>
      <c r="W131" s="13"/>
      <c r="AB131" s="32"/>
      <c r="AC131" s="32"/>
    </row>
    <row r="132" spans="1:29" ht="18" customHeight="1" x14ac:dyDescent="0.3">
      <c r="C132" s="32"/>
      <c r="D132" s="32"/>
      <c r="E132" s="32"/>
      <c r="F132" s="32"/>
      <c r="G132" s="32"/>
      <c r="H132" s="32"/>
      <c r="I132" s="32"/>
      <c r="J132" s="32"/>
      <c r="K132" s="32"/>
      <c r="N132" s="39"/>
      <c r="O132" s="39"/>
      <c r="P132" s="39"/>
      <c r="Q132" s="28"/>
      <c r="R132" s="28"/>
      <c r="S132" s="28"/>
      <c r="T132" s="28"/>
      <c r="U132" s="13"/>
      <c r="W132" s="13"/>
      <c r="AB132">
        <f>SUM(E132:AA132)</f>
        <v>0</v>
      </c>
      <c r="AC132" s="32"/>
    </row>
    <row r="133" spans="1:29" ht="18" customHeight="1" x14ac:dyDescent="0.3">
      <c r="C133" s="32"/>
      <c r="D133" s="32"/>
      <c r="E133" s="32"/>
      <c r="F133" s="32"/>
      <c r="G133" s="32"/>
      <c r="H133" s="32"/>
      <c r="I133" s="32"/>
      <c r="J133" s="32"/>
      <c r="K133" s="32"/>
      <c r="N133" s="39"/>
      <c r="O133" s="39"/>
      <c r="P133" s="39"/>
      <c r="Q133" s="28"/>
      <c r="R133" s="28"/>
      <c r="S133" s="28"/>
      <c r="T133" s="28"/>
      <c r="U133" s="13"/>
      <c r="W133" s="13"/>
      <c r="AB133">
        <f t="shared" ref="AB133:AB137" si="14">SUM(E133:AA133)</f>
        <v>0</v>
      </c>
      <c r="AC133" s="32"/>
    </row>
    <row r="134" spans="1:29" ht="18" customHeight="1" x14ac:dyDescent="0.3">
      <c r="C134" s="32"/>
      <c r="D134" s="32"/>
      <c r="E134" s="32"/>
      <c r="F134" s="32"/>
      <c r="G134" s="32"/>
      <c r="H134" s="32"/>
      <c r="I134" s="32"/>
      <c r="J134" s="32"/>
      <c r="K134" s="32"/>
      <c r="N134" s="39"/>
      <c r="O134" s="39"/>
      <c r="P134" s="39"/>
      <c r="Q134" s="28"/>
      <c r="R134" s="28"/>
      <c r="S134" s="28"/>
      <c r="T134" s="28"/>
      <c r="U134" s="13"/>
      <c r="W134" s="13"/>
      <c r="AB134">
        <f t="shared" si="14"/>
        <v>0</v>
      </c>
      <c r="AC134" s="32"/>
    </row>
    <row r="135" spans="1:29" ht="18" customHeight="1" x14ac:dyDescent="0.3">
      <c r="C135" s="32"/>
      <c r="D135" s="32"/>
      <c r="E135" s="32"/>
      <c r="F135" s="32"/>
      <c r="G135" s="32"/>
      <c r="H135" s="32"/>
      <c r="I135" s="32"/>
      <c r="J135" s="32"/>
      <c r="K135" s="32"/>
      <c r="N135" s="39"/>
      <c r="O135" s="39"/>
      <c r="P135" s="39"/>
      <c r="Q135" s="28"/>
      <c r="R135" s="28"/>
      <c r="S135" s="28"/>
      <c r="T135" s="28"/>
      <c r="AB135">
        <f t="shared" si="14"/>
        <v>0</v>
      </c>
      <c r="AC135" s="32"/>
    </row>
    <row r="136" spans="1:29" ht="18" customHeight="1" x14ac:dyDescent="0.3">
      <c r="C136" s="32"/>
      <c r="D136" s="32"/>
      <c r="E136" s="32"/>
      <c r="F136" s="32"/>
      <c r="G136" s="32"/>
      <c r="H136" s="32"/>
      <c r="I136" s="32"/>
      <c r="J136" s="32"/>
      <c r="K136" s="32"/>
      <c r="N136" s="39"/>
      <c r="O136" s="39"/>
      <c r="P136" s="39"/>
      <c r="Q136" s="28"/>
      <c r="R136" s="28"/>
      <c r="S136" s="28"/>
      <c r="T136" s="28"/>
      <c r="AB136">
        <f t="shared" si="14"/>
        <v>0</v>
      </c>
      <c r="AC136" s="32"/>
    </row>
    <row r="137" spans="1:29" ht="18" customHeight="1" x14ac:dyDescent="0.3">
      <c r="C137" s="32"/>
      <c r="D137" s="32"/>
      <c r="E137" s="32"/>
      <c r="F137" s="32"/>
      <c r="G137" s="32"/>
      <c r="H137" s="32"/>
      <c r="I137" s="32"/>
      <c r="J137" s="32"/>
      <c r="K137" s="32"/>
      <c r="N137" s="39"/>
      <c r="O137" s="39"/>
      <c r="P137" s="39"/>
      <c r="Q137" s="28"/>
      <c r="R137" s="28"/>
      <c r="S137" s="28"/>
      <c r="T137" s="28"/>
      <c r="AB137">
        <f t="shared" si="14"/>
        <v>0</v>
      </c>
      <c r="AC137" s="32"/>
    </row>
    <row r="138" spans="1:29" ht="18" customHeight="1" x14ac:dyDescent="0.3">
      <c r="C138" s="32"/>
      <c r="D138" s="32"/>
      <c r="E138" s="32"/>
      <c r="F138" s="32"/>
      <c r="G138" s="32"/>
      <c r="H138" s="32"/>
      <c r="I138" s="32"/>
      <c r="J138" s="32"/>
      <c r="K138" s="32"/>
      <c r="N138" s="39"/>
      <c r="O138" s="39"/>
      <c r="P138" s="39"/>
      <c r="Q138" s="28"/>
      <c r="R138" s="28"/>
      <c r="S138" s="28"/>
      <c r="T138" s="28"/>
      <c r="AB138" s="32"/>
      <c r="AC138" s="32"/>
    </row>
    <row r="139" spans="1:29" ht="18" customHeight="1" x14ac:dyDescent="0.3">
      <c r="C139" s="32"/>
      <c r="D139" s="32"/>
      <c r="E139" s="32"/>
      <c r="F139" s="32"/>
      <c r="G139" s="32"/>
      <c r="H139" s="32"/>
      <c r="I139" s="32"/>
      <c r="J139" s="32"/>
      <c r="K139" s="32"/>
      <c r="N139" s="39"/>
      <c r="O139" s="39"/>
      <c r="P139" s="39"/>
      <c r="Q139" s="28"/>
      <c r="R139" s="28"/>
      <c r="S139" s="28"/>
      <c r="T139" s="28"/>
      <c r="AB139" s="32"/>
      <c r="AC139" s="32"/>
    </row>
    <row r="140" spans="1:29" ht="18" customHeight="1" x14ac:dyDescent="0.3">
      <c r="A140" s="57"/>
      <c r="C140" s="32"/>
      <c r="D140" s="32"/>
      <c r="E140" s="32"/>
      <c r="F140" s="32"/>
      <c r="G140" s="32"/>
      <c r="H140" s="32"/>
      <c r="I140" s="32"/>
      <c r="J140" s="32"/>
      <c r="K140" s="32"/>
      <c r="N140" s="39"/>
      <c r="O140" s="39"/>
      <c r="P140" s="39"/>
      <c r="Q140" s="28"/>
      <c r="R140" s="28"/>
      <c r="S140" s="28"/>
      <c r="T140" s="28"/>
      <c r="AB140" s="32"/>
      <c r="AC140" s="32"/>
    </row>
    <row r="141" spans="1:29" ht="18" customHeight="1" x14ac:dyDescent="0.3">
      <c r="C141" s="32"/>
      <c r="D141" s="32"/>
      <c r="E141" s="32"/>
      <c r="F141" s="32"/>
      <c r="G141" s="32"/>
      <c r="H141" s="32"/>
      <c r="I141" s="32"/>
      <c r="J141" s="32"/>
      <c r="K141" s="32"/>
      <c r="N141" s="39"/>
      <c r="O141" s="39"/>
      <c r="P141" s="39"/>
      <c r="Q141" s="28"/>
      <c r="R141" s="28"/>
      <c r="S141" s="28"/>
      <c r="T141" s="28"/>
      <c r="AB141" s="32"/>
      <c r="AC141" s="32"/>
    </row>
    <row r="142" spans="1:29" ht="18" customHeight="1" x14ac:dyDescent="0.3">
      <c r="C142" s="32"/>
      <c r="D142" s="32"/>
      <c r="E142" s="32"/>
      <c r="F142" s="32"/>
      <c r="G142" s="32"/>
      <c r="H142" s="32"/>
      <c r="I142" s="32"/>
      <c r="J142" s="32"/>
      <c r="K142" s="32"/>
      <c r="N142" s="39"/>
      <c r="O142" s="39"/>
      <c r="P142" s="39"/>
      <c r="Q142" s="28"/>
      <c r="R142" s="28"/>
      <c r="S142" s="28"/>
      <c r="T142" s="28"/>
      <c r="AB142" s="32"/>
      <c r="AC142" s="32"/>
    </row>
    <row r="143" spans="1:29" ht="18" customHeight="1" x14ac:dyDescent="0.3">
      <c r="C143" s="32"/>
      <c r="D143" s="32"/>
      <c r="E143" s="32"/>
      <c r="F143" s="32"/>
      <c r="G143" s="32"/>
      <c r="H143" s="32"/>
      <c r="I143" s="32"/>
      <c r="J143" s="32"/>
      <c r="K143" s="32"/>
      <c r="N143" s="39"/>
      <c r="O143" s="39"/>
      <c r="P143" s="39"/>
      <c r="Q143" s="28"/>
      <c r="R143" s="28"/>
      <c r="S143" s="28"/>
      <c r="T143" s="28"/>
      <c r="AB143" s="32"/>
      <c r="AC143" s="32"/>
    </row>
    <row r="144" spans="1:29" ht="18" customHeight="1" x14ac:dyDescent="0.3">
      <c r="C144" s="32"/>
      <c r="D144" s="32"/>
      <c r="E144" s="32"/>
      <c r="F144" s="32"/>
      <c r="G144" s="32"/>
      <c r="H144" s="32"/>
      <c r="I144" s="32"/>
      <c r="J144" s="32"/>
      <c r="K144" s="32"/>
      <c r="N144" s="39"/>
      <c r="O144" s="39"/>
      <c r="P144" s="39"/>
      <c r="Q144" s="28"/>
      <c r="R144" s="28"/>
      <c r="S144" s="28"/>
      <c r="T144" s="28"/>
      <c r="AB144" s="32"/>
      <c r="AC144" s="32"/>
    </row>
    <row r="145" spans="1:29" ht="18" customHeight="1" x14ac:dyDescent="0.3">
      <c r="C145" s="32"/>
      <c r="D145" s="32"/>
      <c r="E145" s="32"/>
      <c r="F145" s="32"/>
      <c r="G145" s="32"/>
      <c r="H145" s="32"/>
      <c r="I145" s="32"/>
      <c r="J145" s="32"/>
      <c r="K145" s="32"/>
      <c r="N145" s="39"/>
      <c r="O145" s="39"/>
      <c r="P145" s="39"/>
      <c r="Q145" s="28"/>
      <c r="R145" s="28"/>
      <c r="S145" s="28"/>
      <c r="T145" s="28"/>
      <c r="AB145" s="32"/>
      <c r="AC145" s="32"/>
    </row>
    <row r="146" spans="1:29" ht="18" customHeight="1" x14ac:dyDescent="0.3">
      <c r="C146" s="32"/>
      <c r="D146" s="32"/>
      <c r="E146" s="32"/>
      <c r="F146" s="32"/>
      <c r="G146" s="32"/>
      <c r="H146" s="32"/>
      <c r="I146" s="32"/>
      <c r="J146" s="32"/>
      <c r="K146" s="32"/>
      <c r="N146" s="39"/>
      <c r="O146" s="39"/>
      <c r="P146" s="39"/>
      <c r="Q146" s="28"/>
      <c r="R146" s="28"/>
      <c r="S146" s="28"/>
      <c r="T146" s="28"/>
      <c r="AB146" s="32"/>
      <c r="AC146" s="32"/>
    </row>
    <row r="147" spans="1:29" ht="18" customHeight="1" x14ac:dyDescent="0.3">
      <c r="C147" s="32"/>
      <c r="D147" s="32"/>
      <c r="E147" s="32"/>
      <c r="F147" s="32"/>
      <c r="G147" s="32"/>
      <c r="H147" s="32"/>
      <c r="I147" s="32"/>
      <c r="J147" s="32"/>
      <c r="K147" s="32"/>
      <c r="N147" s="39"/>
      <c r="O147" s="39"/>
      <c r="P147" s="39"/>
      <c r="Q147" s="28"/>
      <c r="R147" s="28"/>
      <c r="S147" s="28"/>
      <c r="T147" s="28"/>
      <c r="AB147" s="32"/>
      <c r="AC147" s="32"/>
    </row>
    <row r="148" spans="1:29" ht="18" customHeight="1" x14ac:dyDescent="0.3">
      <c r="C148" s="32"/>
      <c r="D148" s="32"/>
      <c r="E148" s="32"/>
      <c r="F148" s="32"/>
      <c r="G148" s="32"/>
      <c r="H148" s="32"/>
      <c r="I148" s="32"/>
      <c r="J148" s="32"/>
      <c r="K148" s="32"/>
      <c r="N148" s="39"/>
      <c r="O148" s="39"/>
      <c r="P148" s="39"/>
      <c r="Q148" s="28"/>
      <c r="R148" s="28"/>
      <c r="S148" s="28"/>
      <c r="T148" s="28"/>
      <c r="AB148" s="32"/>
      <c r="AC148" s="32"/>
    </row>
    <row r="149" spans="1:29" ht="18" customHeight="1" x14ac:dyDescent="0.3">
      <c r="A149" s="43"/>
      <c r="C149" s="32"/>
      <c r="D149" s="32"/>
      <c r="E149" s="32"/>
      <c r="F149" s="32"/>
      <c r="G149" s="32"/>
      <c r="H149" s="32"/>
      <c r="I149" s="32"/>
      <c r="J149" s="32"/>
      <c r="K149" s="32"/>
      <c r="N149" s="39"/>
      <c r="O149" s="39"/>
      <c r="P149" s="39"/>
      <c r="Q149" s="28"/>
      <c r="R149" s="28"/>
      <c r="S149" s="28"/>
      <c r="T149" s="28"/>
      <c r="AB149" s="32"/>
      <c r="AC149" s="32"/>
    </row>
    <row r="150" spans="1:29" ht="18" customHeight="1" x14ac:dyDescent="0.3">
      <c r="C150" s="32"/>
      <c r="D150" s="32"/>
      <c r="E150" s="32"/>
      <c r="F150" s="32"/>
      <c r="G150" s="32"/>
      <c r="H150" s="32"/>
      <c r="I150" s="32"/>
      <c r="J150" s="32"/>
      <c r="K150" s="32"/>
      <c r="N150" s="39"/>
      <c r="O150" s="39"/>
      <c r="P150" s="39"/>
      <c r="Q150" s="28"/>
      <c r="R150" s="28"/>
      <c r="S150" s="28"/>
      <c r="T150" s="28"/>
      <c r="AB150" s="32"/>
      <c r="AC150" s="32"/>
    </row>
    <row r="151" spans="1:29" ht="18" customHeight="1" x14ac:dyDescent="0.3">
      <c r="C151" s="32"/>
      <c r="D151" s="32"/>
      <c r="E151" s="32"/>
      <c r="F151" s="32"/>
      <c r="G151" s="32"/>
      <c r="H151" s="32"/>
      <c r="I151" s="32"/>
      <c r="J151" s="32"/>
      <c r="K151" s="32"/>
      <c r="N151" s="39"/>
      <c r="O151" s="39"/>
      <c r="P151" s="39"/>
      <c r="Q151" s="28"/>
      <c r="R151" s="28"/>
      <c r="S151" s="28"/>
      <c r="T151" s="28"/>
      <c r="AB151" s="32"/>
      <c r="AC151" s="32"/>
    </row>
    <row r="152" spans="1:29" ht="18" customHeight="1" x14ac:dyDescent="0.3">
      <c r="C152" s="32"/>
      <c r="D152" s="32"/>
      <c r="E152" s="32"/>
      <c r="F152" s="32"/>
      <c r="G152" s="32"/>
      <c r="H152" s="32"/>
      <c r="I152" s="32"/>
      <c r="J152" s="32"/>
      <c r="K152" s="32"/>
      <c r="N152" s="39"/>
      <c r="O152" s="39"/>
      <c r="P152" s="39"/>
      <c r="Q152" s="28"/>
      <c r="R152" s="28"/>
      <c r="S152" s="28"/>
      <c r="T152" s="28"/>
      <c r="AB152" s="32"/>
      <c r="AC152" s="32"/>
    </row>
    <row r="153" spans="1:29" ht="18" customHeight="1" x14ac:dyDescent="0.3">
      <c r="C153" s="32"/>
      <c r="D153" s="32"/>
      <c r="E153" s="32"/>
      <c r="F153" s="32"/>
      <c r="G153" s="32"/>
      <c r="H153" s="32"/>
      <c r="I153" s="32"/>
      <c r="J153" s="32"/>
      <c r="K153" s="32"/>
      <c r="N153" s="39"/>
      <c r="O153" s="39"/>
      <c r="P153" s="39"/>
      <c r="Q153" s="28"/>
      <c r="R153" s="28"/>
      <c r="S153" s="28"/>
      <c r="T153" s="28"/>
      <c r="AB153" s="32"/>
      <c r="AC153" s="32"/>
    </row>
    <row r="154" spans="1:29" ht="18" customHeight="1" x14ac:dyDescent="0.3">
      <c r="C154" s="32"/>
      <c r="D154" s="32"/>
      <c r="E154" s="32"/>
      <c r="F154" s="32"/>
      <c r="G154" s="32"/>
      <c r="H154" s="32"/>
      <c r="I154" s="32"/>
      <c r="J154" s="32"/>
      <c r="K154" s="32"/>
      <c r="N154" s="39"/>
      <c r="O154" s="39"/>
      <c r="P154" s="39"/>
      <c r="Q154" s="28"/>
      <c r="R154" s="28"/>
      <c r="S154" s="28"/>
      <c r="T154" s="28"/>
      <c r="AB154" s="32"/>
      <c r="AC154" s="32"/>
    </row>
    <row r="155" spans="1:29" ht="18" customHeight="1" x14ac:dyDescent="0.3">
      <c r="C155" s="32"/>
      <c r="D155" s="32"/>
      <c r="E155" s="32"/>
      <c r="F155" s="32"/>
      <c r="G155" s="32"/>
      <c r="H155" s="32"/>
      <c r="I155" s="32"/>
      <c r="J155" s="32"/>
      <c r="K155" s="32"/>
      <c r="N155" s="39"/>
      <c r="O155" s="39"/>
      <c r="P155" s="39"/>
      <c r="Q155" s="28"/>
      <c r="R155" s="28"/>
      <c r="S155" s="28"/>
      <c r="T155" s="28"/>
      <c r="AB155" s="32"/>
      <c r="AC155" s="32"/>
    </row>
    <row r="156" spans="1:29" ht="18" customHeight="1" x14ac:dyDescent="0.3">
      <c r="C156" s="32"/>
      <c r="D156" s="32"/>
      <c r="E156" s="32"/>
      <c r="F156" s="32"/>
      <c r="G156" s="32"/>
      <c r="H156" s="32"/>
      <c r="I156" s="32"/>
      <c r="J156" s="32"/>
      <c r="K156" s="32"/>
      <c r="N156" s="39"/>
      <c r="O156" s="39"/>
      <c r="P156" s="39"/>
      <c r="Q156" s="28"/>
      <c r="R156" s="28"/>
      <c r="S156" s="28"/>
      <c r="T156" s="28"/>
      <c r="AB156" s="32"/>
      <c r="AC156" s="32"/>
    </row>
    <row r="157" spans="1:29" ht="18" customHeight="1" x14ac:dyDescent="0.3">
      <c r="C157" s="32"/>
      <c r="D157" s="32"/>
      <c r="E157" s="32"/>
      <c r="F157" s="32"/>
      <c r="G157" s="32"/>
      <c r="H157" s="32"/>
      <c r="I157" s="32"/>
      <c r="J157" s="32"/>
      <c r="K157" s="32"/>
      <c r="N157" s="39"/>
      <c r="O157" s="39"/>
      <c r="P157" s="39"/>
      <c r="Q157" s="28"/>
      <c r="R157" s="28"/>
      <c r="S157" s="28"/>
      <c r="T157" s="28"/>
      <c r="AB157" s="32"/>
      <c r="AC157" s="32"/>
    </row>
    <row r="158" spans="1:29" ht="18" customHeight="1" x14ac:dyDescent="0.3">
      <c r="A158" s="43"/>
      <c r="C158" s="32"/>
      <c r="D158" s="32"/>
      <c r="E158" s="32"/>
      <c r="F158" s="32"/>
      <c r="G158" s="32"/>
      <c r="H158" s="32"/>
      <c r="I158" s="32"/>
      <c r="J158" s="32"/>
      <c r="K158" s="32"/>
      <c r="N158" s="39"/>
      <c r="O158" s="39"/>
      <c r="P158" s="39"/>
      <c r="Q158" s="28"/>
      <c r="R158" s="28"/>
      <c r="S158" s="28"/>
      <c r="T158" s="28"/>
      <c r="AB158" s="32"/>
      <c r="AC158" s="32"/>
    </row>
    <row r="159" spans="1:29" ht="18" customHeight="1" x14ac:dyDescent="0.3">
      <c r="C159" s="32"/>
      <c r="D159" s="32"/>
      <c r="E159" s="32"/>
      <c r="F159" s="32"/>
      <c r="G159" s="32"/>
      <c r="H159" s="32"/>
      <c r="I159" s="32"/>
      <c r="J159" s="32"/>
      <c r="K159" s="32"/>
      <c r="N159" s="39"/>
      <c r="O159" s="39"/>
      <c r="P159" s="39"/>
      <c r="Q159" s="28"/>
      <c r="R159" s="28"/>
      <c r="S159" s="28"/>
      <c r="T159" s="28"/>
      <c r="AB159" s="32"/>
      <c r="AC159" s="32"/>
    </row>
    <row r="160" spans="1:29" ht="18" customHeight="1" x14ac:dyDescent="0.3">
      <c r="C160" s="32"/>
      <c r="D160" s="32"/>
      <c r="E160" s="32"/>
      <c r="F160" s="32"/>
      <c r="G160" s="32"/>
      <c r="H160" s="32"/>
      <c r="I160" s="32"/>
      <c r="J160" s="32"/>
      <c r="K160" s="32"/>
      <c r="N160" s="39"/>
      <c r="O160" s="39"/>
      <c r="P160" s="39"/>
      <c r="Q160" s="28"/>
      <c r="R160" s="28"/>
      <c r="S160" s="28"/>
      <c r="T160" s="28"/>
      <c r="AB160" s="32"/>
      <c r="AC160" s="32"/>
    </row>
    <row r="161" spans="1:29" ht="18" customHeight="1" x14ac:dyDescent="0.3">
      <c r="C161" s="32"/>
      <c r="D161" s="32"/>
      <c r="E161" s="32"/>
      <c r="F161" s="32"/>
      <c r="G161" s="32"/>
      <c r="H161" s="32"/>
      <c r="I161" s="32"/>
      <c r="J161" s="32"/>
      <c r="K161" s="32"/>
      <c r="N161" s="39"/>
      <c r="O161" s="39"/>
      <c r="P161" s="39"/>
      <c r="Q161" s="28"/>
      <c r="R161" s="28"/>
      <c r="S161" s="28"/>
      <c r="T161" s="28"/>
      <c r="AB161" s="32"/>
      <c r="AC161" s="32"/>
    </row>
    <row r="162" spans="1:29" ht="18" customHeight="1" x14ac:dyDescent="0.3">
      <c r="C162" s="32"/>
      <c r="D162" s="32"/>
      <c r="E162" s="32"/>
      <c r="F162" s="32"/>
      <c r="G162" s="32"/>
      <c r="H162" s="32"/>
      <c r="I162" s="32"/>
      <c r="J162" s="32"/>
      <c r="K162" s="32"/>
      <c r="N162" s="39"/>
      <c r="O162" s="39"/>
      <c r="P162" s="39"/>
      <c r="Q162" s="28"/>
      <c r="R162" s="28"/>
      <c r="S162" s="28"/>
      <c r="T162" s="28"/>
      <c r="AB162" s="32"/>
      <c r="AC162" s="32"/>
    </row>
    <row r="163" spans="1:29" ht="18" customHeight="1" x14ac:dyDescent="0.3">
      <c r="C163" s="32"/>
      <c r="D163" s="32"/>
      <c r="E163" s="32"/>
      <c r="F163" s="32"/>
      <c r="G163" s="32"/>
      <c r="H163" s="32"/>
      <c r="I163" s="32"/>
      <c r="J163" s="32"/>
      <c r="K163" s="32"/>
      <c r="N163" s="39"/>
      <c r="O163" s="39"/>
      <c r="P163" s="39"/>
      <c r="Q163" s="28"/>
      <c r="R163" s="28"/>
      <c r="S163" s="28"/>
      <c r="T163" s="28"/>
      <c r="AB163" s="32"/>
      <c r="AC163" s="32"/>
    </row>
    <row r="164" spans="1:29" ht="18" customHeight="1" x14ac:dyDescent="0.3">
      <c r="C164" s="32"/>
      <c r="D164" s="32"/>
      <c r="E164" s="32"/>
      <c r="F164" s="32"/>
      <c r="G164" s="32"/>
      <c r="H164" s="32"/>
      <c r="I164" s="32"/>
      <c r="J164" s="32"/>
      <c r="K164" s="32"/>
      <c r="N164" s="39"/>
      <c r="O164" s="39"/>
      <c r="P164" s="39"/>
      <c r="Q164" s="28"/>
      <c r="R164" s="28"/>
      <c r="S164" s="28"/>
      <c r="T164" s="28"/>
      <c r="AB164" s="32"/>
      <c r="AC164" s="32"/>
    </row>
    <row r="165" spans="1:29" ht="18" customHeight="1" x14ac:dyDescent="0.3">
      <c r="C165" s="32"/>
      <c r="D165" s="32"/>
      <c r="E165" s="32"/>
      <c r="F165" s="32"/>
      <c r="G165" s="32"/>
      <c r="H165" s="32"/>
      <c r="I165" s="32"/>
      <c r="J165" s="32"/>
      <c r="K165" s="32"/>
      <c r="N165" s="39"/>
      <c r="O165" s="39"/>
      <c r="P165" s="39"/>
      <c r="Q165" s="28"/>
      <c r="R165" s="28"/>
      <c r="S165" s="28"/>
      <c r="T165" s="28"/>
      <c r="AB165" s="32"/>
      <c r="AC165" s="32"/>
    </row>
    <row r="166" spans="1:29" ht="18" customHeight="1" x14ac:dyDescent="0.3">
      <c r="C166" s="32"/>
      <c r="D166" s="32"/>
      <c r="E166" s="32"/>
      <c r="F166" s="32"/>
      <c r="G166" s="32"/>
      <c r="H166" s="32"/>
      <c r="I166" s="32"/>
      <c r="J166" s="32"/>
      <c r="K166" s="32"/>
      <c r="N166" s="39"/>
      <c r="O166" s="39"/>
      <c r="P166" s="39"/>
      <c r="Q166" s="28"/>
      <c r="R166" s="28"/>
      <c r="S166" s="28"/>
      <c r="T166" s="28"/>
      <c r="AB166" s="32"/>
      <c r="AC166" s="32"/>
    </row>
    <row r="167" spans="1:29" ht="18" customHeight="1" x14ac:dyDescent="0.3">
      <c r="A167" s="57"/>
      <c r="C167" s="32"/>
      <c r="D167" s="32"/>
      <c r="E167" s="32"/>
      <c r="F167" s="32"/>
      <c r="G167" s="32"/>
      <c r="H167" s="32"/>
      <c r="I167" s="32"/>
      <c r="J167" s="32"/>
      <c r="K167" s="32"/>
      <c r="N167" s="39"/>
      <c r="O167" s="39"/>
      <c r="P167" s="39"/>
      <c r="Q167" s="28"/>
      <c r="R167" s="28"/>
      <c r="S167" s="28"/>
      <c r="T167" s="28"/>
      <c r="AB167" s="32"/>
      <c r="AC167" s="32"/>
    </row>
    <row r="168" spans="1:29" ht="18" customHeight="1" x14ac:dyDescent="0.3">
      <c r="C168" s="32"/>
      <c r="D168" s="32"/>
      <c r="E168" s="32"/>
      <c r="F168" s="32"/>
      <c r="G168" s="32"/>
      <c r="H168" s="32"/>
      <c r="I168" s="32"/>
      <c r="J168" s="32"/>
      <c r="K168" s="32"/>
      <c r="N168" s="39"/>
      <c r="O168" s="39"/>
      <c r="P168" s="39"/>
      <c r="Q168" s="28"/>
      <c r="R168" s="28"/>
      <c r="S168" s="28"/>
      <c r="T168" s="28"/>
      <c r="AB168" s="32"/>
      <c r="AC168" s="32"/>
    </row>
    <row r="169" spans="1:29" ht="18" customHeight="1" x14ac:dyDescent="0.3">
      <c r="C169" s="32"/>
      <c r="D169" s="32"/>
      <c r="E169" s="32"/>
      <c r="F169" s="32"/>
      <c r="G169" s="32"/>
      <c r="H169" s="32"/>
      <c r="I169" s="32"/>
      <c r="J169" s="32"/>
      <c r="K169" s="32"/>
      <c r="N169" s="39"/>
      <c r="O169" s="39"/>
      <c r="P169" s="39"/>
      <c r="Q169" s="28"/>
      <c r="R169" s="28"/>
      <c r="S169" s="28"/>
      <c r="T169" s="28"/>
      <c r="AB169" s="32"/>
      <c r="AC169" s="32"/>
    </row>
    <row r="170" spans="1:29" ht="18" customHeight="1" x14ac:dyDescent="0.3">
      <c r="C170" s="32"/>
      <c r="D170" s="32"/>
      <c r="E170" s="32"/>
      <c r="F170" s="32"/>
      <c r="G170" s="32"/>
      <c r="H170" s="32"/>
      <c r="I170" s="32"/>
      <c r="J170" s="32"/>
      <c r="K170" s="32"/>
      <c r="N170" s="39"/>
      <c r="O170" s="39"/>
      <c r="P170" s="39"/>
      <c r="Q170" s="28"/>
      <c r="R170" s="28"/>
      <c r="S170" s="28"/>
      <c r="T170" s="28"/>
      <c r="AB170" s="32"/>
      <c r="AC170" s="32"/>
    </row>
    <row r="171" spans="1:29" ht="18" customHeight="1" x14ac:dyDescent="0.3">
      <c r="C171" s="32"/>
      <c r="D171" s="32"/>
      <c r="E171" s="32"/>
      <c r="F171" s="32"/>
      <c r="G171" s="32"/>
      <c r="H171" s="32"/>
      <c r="I171" s="32"/>
      <c r="J171" s="32"/>
      <c r="K171" s="32"/>
      <c r="N171" s="39"/>
      <c r="O171" s="39"/>
      <c r="P171" s="39"/>
      <c r="Q171" s="28"/>
      <c r="R171" s="28"/>
      <c r="S171" s="28"/>
      <c r="T171" s="28"/>
      <c r="AB171" s="32"/>
      <c r="AC171" s="32"/>
    </row>
    <row r="172" spans="1:29" ht="18" customHeight="1" x14ac:dyDescent="0.3">
      <c r="C172" s="32"/>
      <c r="D172" s="32"/>
      <c r="E172" s="32"/>
      <c r="F172" s="32"/>
      <c r="G172" s="32"/>
      <c r="H172" s="32"/>
      <c r="I172" s="32"/>
      <c r="J172" s="32"/>
      <c r="K172" s="32"/>
      <c r="N172" s="39"/>
      <c r="O172" s="39"/>
      <c r="P172" s="39"/>
      <c r="Q172" s="28"/>
      <c r="R172" s="28"/>
      <c r="S172" s="28"/>
      <c r="T172" s="28"/>
      <c r="AB172" s="32"/>
      <c r="AC172" s="32"/>
    </row>
    <row r="173" spans="1:29" ht="18" customHeight="1" x14ac:dyDescent="0.3">
      <c r="C173" s="32"/>
      <c r="D173" s="32"/>
      <c r="E173" s="32"/>
      <c r="F173" s="32"/>
      <c r="G173" s="32"/>
      <c r="H173" s="32"/>
      <c r="I173" s="32"/>
      <c r="J173" s="32"/>
      <c r="K173" s="32"/>
      <c r="N173" s="39"/>
      <c r="O173" s="39"/>
      <c r="P173" s="39"/>
      <c r="Q173" s="28"/>
      <c r="R173" s="28"/>
      <c r="S173" s="28"/>
      <c r="T173" s="28"/>
      <c r="AB173" s="32"/>
      <c r="AC173" s="32"/>
    </row>
    <row r="174" spans="1:29" ht="18" customHeight="1" x14ac:dyDescent="0.3">
      <c r="C174" s="32"/>
      <c r="D174" s="32"/>
      <c r="E174" s="32"/>
      <c r="F174" s="32"/>
      <c r="G174" s="32"/>
      <c r="H174" s="32"/>
      <c r="I174" s="32"/>
      <c r="J174" s="32"/>
      <c r="K174" s="32"/>
      <c r="N174" s="39"/>
      <c r="O174" s="39"/>
      <c r="P174" s="39"/>
      <c r="Q174" s="28"/>
      <c r="R174" s="28"/>
      <c r="S174" s="28"/>
      <c r="T174" s="28"/>
      <c r="AB174" s="32"/>
      <c r="AC174" s="32"/>
    </row>
    <row r="175" spans="1:29" ht="18" customHeight="1" x14ac:dyDescent="0.3">
      <c r="C175" s="32"/>
      <c r="D175" s="32"/>
      <c r="E175" s="32"/>
      <c r="F175" s="32"/>
      <c r="G175" s="32"/>
      <c r="H175" s="32"/>
      <c r="I175" s="32"/>
      <c r="J175" s="32"/>
      <c r="K175" s="32"/>
      <c r="N175" s="39"/>
      <c r="O175" s="39"/>
      <c r="P175" s="39"/>
      <c r="Q175" s="28"/>
      <c r="R175" s="28"/>
      <c r="S175" s="28"/>
      <c r="T175" s="28"/>
      <c r="AB175" s="32"/>
      <c r="AC175" s="32"/>
    </row>
    <row r="176" spans="1:29" ht="18" customHeight="1" x14ac:dyDescent="0.3">
      <c r="A176" s="49"/>
      <c r="C176" s="32"/>
      <c r="D176" s="32"/>
      <c r="E176" s="32"/>
      <c r="F176" s="32"/>
      <c r="G176" s="32"/>
      <c r="H176" s="32"/>
      <c r="I176" s="32"/>
      <c r="J176" s="32"/>
      <c r="K176" s="32"/>
      <c r="N176" s="39"/>
      <c r="O176" s="39"/>
      <c r="P176" s="39"/>
      <c r="Q176" s="28"/>
      <c r="R176" s="28"/>
      <c r="S176" s="28"/>
      <c r="T176" s="28"/>
      <c r="AB176" s="32"/>
      <c r="AC176" s="32"/>
    </row>
    <row r="177" spans="2:29" ht="18" customHeight="1" x14ac:dyDescent="0.3">
      <c r="C177" s="32"/>
      <c r="D177" s="32"/>
      <c r="E177" s="32"/>
      <c r="F177" s="32"/>
      <c r="G177" s="32"/>
      <c r="H177" s="32"/>
      <c r="I177" s="32"/>
      <c r="J177" s="32"/>
      <c r="K177" s="32"/>
      <c r="N177" s="39"/>
      <c r="O177" s="39"/>
      <c r="P177" s="39"/>
      <c r="Q177" s="28"/>
      <c r="R177" s="28"/>
      <c r="S177" s="28"/>
      <c r="T177" s="28"/>
      <c r="AB177" s="32"/>
      <c r="AC177" s="32"/>
    </row>
    <row r="178" spans="2:29" ht="18" customHeight="1" x14ac:dyDescent="0.3">
      <c r="C178" s="32"/>
      <c r="D178" s="32"/>
      <c r="E178" s="32"/>
      <c r="F178" s="32"/>
      <c r="G178" s="32"/>
      <c r="H178" s="32"/>
      <c r="I178" s="32"/>
      <c r="J178" s="32"/>
      <c r="K178" s="32"/>
      <c r="N178" s="39"/>
      <c r="O178" s="39"/>
      <c r="P178" s="39"/>
      <c r="Q178" s="28"/>
      <c r="R178" s="28"/>
      <c r="S178" s="28"/>
      <c r="T178" s="28"/>
      <c r="AB178" s="32"/>
      <c r="AC178" s="32"/>
    </row>
    <row r="179" spans="2:29" ht="18" customHeight="1" x14ac:dyDescent="0.3">
      <c r="C179" s="32"/>
      <c r="D179" s="32"/>
      <c r="E179" s="32"/>
      <c r="F179" s="32"/>
      <c r="G179" s="32"/>
      <c r="H179" s="32"/>
      <c r="I179" s="32"/>
      <c r="J179" s="32"/>
      <c r="K179" s="32"/>
      <c r="N179" s="39"/>
      <c r="O179" s="39"/>
      <c r="P179" s="39"/>
      <c r="Q179" s="28"/>
      <c r="R179" s="28"/>
      <c r="S179" s="28"/>
      <c r="T179" s="28"/>
      <c r="AB179" s="32"/>
      <c r="AC179" s="32"/>
    </row>
    <row r="180" spans="2:29" ht="18" customHeight="1" x14ac:dyDescent="0.3">
      <c r="C180" s="32"/>
      <c r="D180" s="32"/>
      <c r="E180" s="32"/>
      <c r="F180" s="32"/>
      <c r="G180" s="32"/>
      <c r="H180" s="32"/>
      <c r="I180" s="32"/>
      <c r="J180" s="32"/>
      <c r="K180" s="32"/>
      <c r="N180" s="39"/>
      <c r="O180" s="39"/>
      <c r="P180" s="39"/>
      <c r="Q180" s="28"/>
      <c r="R180" s="28"/>
      <c r="S180" s="28"/>
      <c r="T180" s="28"/>
      <c r="AB180" s="32"/>
      <c r="AC180" s="32"/>
    </row>
    <row r="181" spans="2:29" ht="18" customHeight="1" x14ac:dyDescent="0.3">
      <c r="C181" s="32"/>
      <c r="D181" s="32"/>
      <c r="E181" s="32"/>
      <c r="F181" s="32"/>
      <c r="G181" s="32"/>
      <c r="H181" s="32"/>
      <c r="I181" s="32"/>
      <c r="J181" s="32"/>
      <c r="K181" s="32"/>
      <c r="N181" s="39"/>
      <c r="O181" s="39"/>
      <c r="P181" s="39"/>
      <c r="Q181" s="28"/>
      <c r="R181" s="28"/>
      <c r="S181" s="28"/>
      <c r="T181" s="28"/>
      <c r="AB181" s="32"/>
      <c r="AC181" s="32"/>
    </row>
    <row r="182" spans="2:29" ht="18" customHeight="1" x14ac:dyDescent="0.3">
      <c r="C182" s="32"/>
      <c r="D182" s="32"/>
      <c r="E182" s="32"/>
      <c r="F182" s="32"/>
      <c r="G182" s="32"/>
      <c r="H182" s="32"/>
      <c r="I182" s="32"/>
      <c r="J182" s="32"/>
      <c r="K182" s="32"/>
      <c r="N182" s="39"/>
      <c r="O182" s="39"/>
      <c r="P182" s="39"/>
      <c r="Q182" s="28"/>
      <c r="R182" s="28"/>
      <c r="S182" s="28"/>
      <c r="T182" s="28"/>
      <c r="AB182" s="32"/>
      <c r="AC182" s="32"/>
    </row>
    <row r="183" spans="2:29" ht="18" customHeight="1" x14ac:dyDescent="0.3">
      <c r="C183" s="32"/>
      <c r="D183" s="32"/>
      <c r="E183" s="32"/>
      <c r="F183" s="32"/>
      <c r="G183" s="32"/>
      <c r="H183" s="32"/>
      <c r="I183" s="32"/>
      <c r="J183" s="32"/>
      <c r="K183" s="32"/>
      <c r="N183" s="39"/>
      <c r="O183" s="39"/>
      <c r="P183" s="39"/>
      <c r="Q183" s="28"/>
      <c r="R183" s="28"/>
      <c r="S183" s="28"/>
      <c r="T183" s="28"/>
      <c r="AB183" s="32"/>
      <c r="AC183" s="32"/>
    </row>
    <row r="184" spans="2:29" ht="18" customHeight="1" x14ac:dyDescent="0.3">
      <c r="C184" s="32"/>
      <c r="D184" s="32"/>
      <c r="E184" s="32"/>
      <c r="F184" s="32"/>
      <c r="G184" s="32"/>
      <c r="H184" s="32"/>
      <c r="I184" s="32"/>
      <c r="J184" s="32"/>
      <c r="K184" s="32"/>
      <c r="N184" s="39"/>
      <c r="O184" s="39"/>
      <c r="P184" s="39"/>
      <c r="Q184" s="28"/>
      <c r="R184" s="28"/>
      <c r="S184" s="28"/>
      <c r="T184" s="28"/>
      <c r="AB184" s="32"/>
      <c r="AC184" s="32"/>
    </row>
    <row r="185" spans="2:29" ht="18" customHeight="1" x14ac:dyDescent="0.3">
      <c r="C185" s="32"/>
      <c r="D185" s="32"/>
      <c r="E185" s="32"/>
      <c r="F185" s="32"/>
      <c r="G185" s="32"/>
      <c r="H185" s="32"/>
      <c r="I185" s="32"/>
      <c r="J185" s="32"/>
      <c r="K185" s="32"/>
      <c r="N185" s="39"/>
      <c r="O185" s="39"/>
      <c r="P185" s="39"/>
      <c r="Q185" s="28"/>
      <c r="R185" s="28"/>
      <c r="S185" s="28"/>
      <c r="T185" s="28"/>
      <c r="AB185" s="32"/>
      <c r="AC185" s="32"/>
    </row>
    <row r="186" spans="2:29" ht="18" customHeight="1" x14ac:dyDescent="0.3">
      <c r="C186" s="32"/>
      <c r="D186" s="32"/>
      <c r="E186" s="32"/>
      <c r="F186" s="32"/>
      <c r="G186" s="32"/>
      <c r="H186" s="32"/>
      <c r="I186" s="32"/>
      <c r="J186" s="32"/>
      <c r="K186" s="32"/>
      <c r="N186" s="39"/>
      <c r="O186" s="39"/>
      <c r="P186" s="39"/>
      <c r="Q186" s="28"/>
      <c r="R186" s="28"/>
      <c r="S186" s="28"/>
      <c r="T186" s="28"/>
      <c r="AB186" s="32"/>
      <c r="AC186" s="32"/>
    </row>
    <row r="187" spans="2:29" ht="18" customHeight="1" x14ac:dyDescent="0.3">
      <c r="C187" s="32"/>
      <c r="D187" s="32"/>
      <c r="E187" s="32"/>
      <c r="F187" s="32"/>
      <c r="G187" s="32"/>
      <c r="H187" s="32"/>
      <c r="I187" s="32"/>
      <c r="J187" s="32"/>
      <c r="K187" s="32"/>
      <c r="N187" s="39"/>
      <c r="O187" s="39"/>
      <c r="P187" s="39"/>
      <c r="Q187" s="28"/>
      <c r="R187" s="28"/>
      <c r="S187" s="28"/>
      <c r="T187" s="28"/>
      <c r="AB187" s="32"/>
      <c r="AC187" s="32"/>
    </row>
    <row r="188" spans="2:29" ht="18" customHeight="1" x14ac:dyDescent="0.3">
      <c r="B188" s="41"/>
      <c r="C188" s="32"/>
      <c r="D188" s="32"/>
      <c r="E188" s="32"/>
      <c r="F188" s="32"/>
      <c r="G188" s="32"/>
      <c r="H188" s="32"/>
      <c r="I188" s="32"/>
      <c r="J188" s="32"/>
      <c r="K188" s="32"/>
      <c r="N188" s="39"/>
      <c r="O188" s="39"/>
      <c r="P188" s="39"/>
      <c r="Q188" s="28"/>
      <c r="R188" s="28"/>
      <c r="S188" s="28"/>
      <c r="AB188" s="32"/>
      <c r="AC188" s="32"/>
    </row>
    <row r="189" spans="2:29" ht="18" customHeight="1" x14ac:dyDescent="0.3">
      <c r="C189" s="32"/>
      <c r="D189" s="32"/>
      <c r="E189" s="56"/>
      <c r="F189" s="32"/>
      <c r="G189" s="56"/>
      <c r="H189" s="32"/>
      <c r="I189" s="56"/>
      <c r="J189" s="32"/>
      <c r="K189" s="56"/>
      <c r="L189" s="41"/>
      <c r="N189" s="39"/>
      <c r="O189" s="39"/>
      <c r="P189" s="39"/>
      <c r="Q189" s="37"/>
      <c r="R189" s="37"/>
      <c r="S189" s="38"/>
      <c r="AB189">
        <f>SUM(E189:AA189)</f>
        <v>0</v>
      </c>
      <c r="AC189" s="32"/>
    </row>
    <row r="190" spans="2:29" ht="18" customHeight="1" x14ac:dyDescent="0.3">
      <c r="C190" s="32"/>
      <c r="D190" s="32"/>
      <c r="E190" s="56"/>
      <c r="F190" s="32"/>
      <c r="G190" s="56"/>
      <c r="H190" s="32"/>
      <c r="I190" s="56"/>
      <c r="J190" s="32"/>
      <c r="K190" s="56"/>
      <c r="N190" s="39"/>
      <c r="O190" s="39"/>
      <c r="P190" s="39"/>
      <c r="AB190">
        <f t="shared" ref="AB190:AB194" si="15">SUM(E190:AA190)</f>
        <v>0</v>
      </c>
      <c r="AC190" s="32"/>
    </row>
    <row r="191" spans="2:29" ht="18" customHeight="1" x14ac:dyDescent="0.3">
      <c r="C191" s="32"/>
      <c r="D191" s="32"/>
      <c r="E191" s="56"/>
      <c r="F191" s="32"/>
      <c r="G191" s="56"/>
      <c r="H191" s="32"/>
      <c r="I191" s="56"/>
      <c r="J191" s="32"/>
      <c r="K191" s="56"/>
      <c r="N191" s="39"/>
      <c r="O191" s="39"/>
      <c r="P191" s="39"/>
      <c r="AB191">
        <f t="shared" si="15"/>
        <v>0</v>
      </c>
      <c r="AC191" s="32"/>
    </row>
    <row r="192" spans="2:29" ht="18" customHeight="1" x14ac:dyDescent="0.3">
      <c r="C192" s="32"/>
      <c r="D192" s="32"/>
      <c r="E192" s="56"/>
      <c r="F192" s="32"/>
      <c r="G192" s="56"/>
      <c r="H192" s="32"/>
      <c r="I192" s="56"/>
      <c r="J192" s="32"/>
      <c r="K192" s="56"/>
      <c r="N192" s="39"/>
      <c r="O192" s="39"/>
      <c r="P192" s="39"/>
      <c r="AB192">
        <f t="shared" si="15"/>
        <v>0</v>
      </c>
      <c r="AC192" s="32"/>
    </row>
    <row r="193" spans="2:29" ht="18" customHeight="1" x14ac:dyDescent="0.3">
      <c r="C193" s="32"/>
      <c r="D193" s="32"/>
      <c r="E193" s="56"/>
      <c r="F193" s="32"/>
      <c r="G193" s="56"/>
      <c r="H193" s="32"/>
      <c r="I193" s="56"/>
      <c r="J193" s="32"/>
      <c r="K193" s="56"/>
      <c r="N193" s="39"/>
      <c r="O193" s="39"/>
      <c r="P193" s="39"/>
      <c r="Q193" s="28"/>
      <c r="R193" s="28"/>
      <c r="S193" s="28"/>
      <c r="T193" s="28"/>
      <c r="U193" s="13"/>
      <c r="W193" s="13"/>
      <c r="AB193">
        <f t="shared" si="15"/>
        <v>0</v>
      </c>
      <c r="AC193" s="32"/>
    </row>
    <row r="194" spans="2:29" ht="18" customHeight="1" x14ac:dyDescent="0.3">
      <c r="C194" s="32"/>
      <c r="D194" s="32"/>
      <c r="E194" s="56"/>
      <c r="F194" s="32"/>
      <c r="G194" s="56"/>
      <c r="H194" s="32"/>
      <c r="I194" s="56"/>
      <c r="J194" s="32"/>
      <c r="K194" s="56"/>
      <c r="N194" s="39"/>
      <c r="O194" s="39"/>
      <c r="P194" s="39"/>
      <c r="Q194" s="28"/>
      <c r="R194" s="28"/>
      <c r="S194" s="28"/>
      <c r="T194" s="28"/>
      <c r="U194" s="13"/>
      <c r="W194" s="13"/>
      <c r="AB194">
        <f t="shared" si="15"/>
        <v>0</v>
      </c>
      <c r="AC194" s="32"/>
    </row>
    <row r="195" spans="2:29" ht="18" customHeight="1" x14ac:dyDescent="0.3">
      <c r="K195" s="56"/>
      <c r="N195" s="39"/>
      <c r="O195" s="39"/>
      <c r="P195" s="39"/>
      <c r="Q195" s="28"/>
      <c r="R195" s="28"/>
      <c r="S195" s="28"/>
      <c r="T195" s="28"/>
      <c r="U195" s="13"/>
      <c r="W195" s="13"/>
      <c r="AB195" s="32"/>
    </row>
    <row r="196" spans="2:29" ht="18" customHeight="1" x14ac:dyDescent="0.3">
      <c r="N196" s="39"/>
      <c r="O196" s="39"/>
      <c r="P196" s="39"/>
      <c r="Q196" s="28"/>
      <c r="R196" s="28"/>
      <c r="S196" s="28"/>
      <c r="T196" s="28"/>
      <c r="U196" s="13"/>
      <c r="W196" s="13"/>
      <c r="AB196" s="32"/>
    </row>
    <row r="197" spans="2:29" ht="18" customHeight="1" x14ac:dyDescent="0.3">
      <c r="N197" s="39"/>
      <c r="O197" s="39"/>
      <c r="P197" s="39"/>
      <c r="Q197" s="28"/>
      <c r="R197" s="28"/>
      <c r="S197" s="28"/>
      <c r="T197" s="28"/>
      <c r="U197" s="13"/>
      <c r="W197" s="13"/>
    </row>
    <row r="198" spans="2:29" ht="18" customHeight="1" x14ac:dyDescent="0.3">
      <c r="N198" s="39"/>
      <c r="O198" s="39"/>
      <c r="P198" s="39"/>
      <c r="Q198" s="28"/>
      <c r="R198" s="28"/>
      <c r="S198" s="28"/>
      <c r="T198" s="28"/>
      <c r="U198" s="13"/>
      <c r="W198" s="13"/>
    </row>
    <row r="199" spans="2:29" ht="18" customHeight="1" x14ac:dyDescent="0.3">
      <c r="N199" s="39"/>
      <c r="O199" s="39"/>
      <c r="P199" s="39"/>
      <c r="Q199" s="28"/>
      <c r="R199" s="28"/>
      <c r="S199" s="28"/>
      <c r="T199" s="28"/>
    </row>
    <row r="200" spans="2:29" ht="18" customHeight="1" x14ac:dyDescent="0.3">
      <c r="N200" s="39"/>
      <c r="O200" s="39"/>
      <c r="P200" s="39"/>
      <c r="Q200" s="28"/>
      <c r="R200" s="28"/>
      <c r="S200" s="28"/>
      <c r="T200" s="28"/>
    </row>
    <row r="201" spans="2:29" ht="18" customHeight="1" x14ac:dyDescent="0.3">
      <c r="E201" s="32"/>
      <c r="F201" s="32"/>
      <c r="G201" s="32"/>
      <c r="H201" s="32"/>
      <c r="I201" s="32"/>
      <c r="J201" s="32"/>
      <c r="K201" s="56"/>
      <c r="N201" s="39"/>
      <c r="O201" s="39"/>
      <c r="P201" s="39"/>
      <c r="Q201" s="28"/>
      <c r="R201" s="28"/>
      <c r="S201" s="28"/>
      <c r="T201" s="28"/>
    </row>
    <row r="202" spans="2:29" ht="18" customHeight="1" x14ac:dyDescent="0.3">
      <c r="E202" s="32"/>
      <c r="F202" s="32"/>
      <c r="G202" s="32"/>
      <c r="H202" s="32"/>
      <c r="I202" s="32"/>
      <c r="J202" s="32"/>
      <c r="K202" s="32"/>
      <c r="N202" s="39"/>
      <c r="O202" s="39"/>
      <c r="P202" s="39"/>
      <c r="Q202" s="28"/>
      <c r="R202" s="28"/>
      <c r="S202" s="28"/>
      <c r="T202" s="28"/>
    </row>
    <row r="203" spans="2:29" ht="18" customHeight="1" x14ac:dyDescent="0.3">
      <c r="E203" s="32"/>
      <c r="F203" s="32"/>
      <c r="G203" s="32"/>
      <c r="H203" s="32"/>
      <c r="I203" s="32"/>
      <c r="J203" s="32"/>
      <c r="K203" s="32"/>
      <c r="N203" s="39"/>
      <c r="O203" s="39"/>
      <c r="P203" s="39"/>
      <c r="Q203" s="28"/>
      <c r="R203" s="28"/>
      <c r="S203" s="28"/>
      <c r="T203" s="28"/>
    </row>
    <row r="204" spans="2:29" ht="18" customHeight="1" x14ac:dyDescent="0.3">
      <c r="B204" s="41"/>
      <c r="E204" s="32"/>
      <c r="F204" s="32"/>
      <c r="G204" s="32"/>
      <c r="H204" s="32"/>
      <c r="I204" s="32"/>
      <c r="J204" s="32"/>
      <c r="K204" s="32"/>
      <c r="N204" s="39"/>
      <c r="O204" s="39"/>
      <c r="P204" s="39"/>
      <c r="Q204" s="28"/>
      <c r="R204" s="28"/>
      <c r="S204" s="28"/>
    </row>
    <row r="205" spans="2:29" ht="18" customHeight="1" x14ac:dyDescent="0.3">
      <c r="E205" s="32"/>
      <c r="F205" s="32"/>
      <c r="G205" s="32"/>
      <c r="H205" s="32"/>
      <c r="I205" s="32"/>
      <c r="J205" s="32"/>
      <c r="K205" s="32"/>
      <c r="L205" s="41"/>
      <c r="N205" s="39"/>
      <c r="O205" s="39"/>
      <c r="P205" s="39"/>
      <c r="Q205" s="37"/>
      <c r="R205" s="37"/>
      <c r="S205" s="38"/>
    </row>
    <row r="206" spans="2:29" ht="18" customHeight="1" x14ac:dyDescent="0.3">
      <c r="E206" s="32"/>
      <c r="F206" s="32"/>
      <c r="G206" s="32"/>
      <c r="H206" s="32"/>
      <c r="I206" s="32"/>
      <c r="J206" s="32"/>
      <c r="K206" s="32"/>
      <c r="N206" s="39"/>
      <c r="O206" s="39"/>
      <c r="P206" s="39"/>
      <c r="S206" s="38"/>
    </row>
    <row r="207" spans="2:29" ht="18" customHeight="1" x14ac:dyDescent="0.25">
      <c r="N207" s="39"/>
      <c r="O207" s="39"/>
      <c r="P207" s="39"/>
      <c r="S207" s="38"/>
    </row>
    <row r="208" spans="2:29" ht="18" customHeight="1" x14ac:dyDescent="0.25">
      <c r="N208" s="39"/>
      <c r="O208" s="39"/>
      <c r="P208" s="39"/>
      <c r="S208" s="38"/>
    </row>
    <row r="209" spans="14:23" ht="18" customHeight="1" x14ac:dyDescent="0.3">
      <c r="N209" s="39"/>
      <c r="O209" s="39"/>
      <c r="P209" s="39"/>
      <c r="Q209" s="28"/>
      <c r="R209" s="28"/>
      <c r="S209" s="28"/>
      <c r="T209" s="28"/>
      <c r="U209" s="13"/>
      <c r="W209" s="13"/>
    </row>
    <row r="210" spans="14:23" ht="18" customHeight="1" x14ac:dyDescent="0.3">
      <c r="N210" s="39"/>
      <c r="O210" s="39"/>
      <c r="P210" s="39"/>
      <c r="Q210" s="28"/>
      <c r="R210" s="28"/>
      <c r="S210" s="28"/>
      <c r="T210" s="28"/>
      <c r="U210" s="13"/>
      <c r="W210" s="13"/>
    </row>
    <row r="211" spans="14:23" ht="18" customHeight="1" x14ac:dyDescent="0.3">
      <c r="N211" s="39"/>
      <c r="O211" s="39"/>
      <c r="P211" s="39"/>
      <c r="Q211" s="28"/>
      <c r="R211" s="28"/>
      <c r="S211" s="28"/>
      <c r="T211" s="28"/>
      <c r="U211" s="13"/>
      <c r="W211" s="13"/>
    </row>
    <row r="212" spans="14:23" ht="18" customHeight="1" x14ac:dyDescent="0.3">
      <c r="N212" s="39"/>
      <c r="O212" s="39"/>
      <c r="P212" s="39"/>
      <c r="Q212" s="28"/>
      <c r="R212" s="28"/>
      <c r="S212" s="28"/>
      <c r="T212" s="28"/>
      <c r="U212" s="13"/>
      <c r="W212" s="13"/>
    </row>
    <row r="213" spans="14:23" ht="18" customHeight="1" x14ac:dyDescent="0.3">
      <c r="N213" s="39"/>
      <c r="O213" s="39"/>
      <c r="P213" s="39"/>
      <c r="Q213" s="28"/>
      <c r="R213" s="28"/>
      <c r="S213" s="28"/>
      <c r="T213" s="28"/>
      <c r="U213" s="13"/>
      <c r="W213" s="13"/>
    </row>
    <row r="214" spans="14:23" ht="18" customHeight="1" x14ac:dyDescent="0.3">
      <c r="N214" s="39"/>
      <c r="O214" s="39"/>
      <c r="P214" s="39"/>
      <c r="Q214" s="28"/>
      <c r="R214" s="28"/>
      <c r="S214" s="28"/>
      <c r="T214" s="28"/>
      <c r="U214" s="13"/>
      <c r="W214" s="13"/>
    </row>
    <row r="215" spans="14:23" ht="18" customHeight="1" x14ac:dyDescent="0.3">
      <c r="N215" s="39"/>
      <c r="O215" s="39"/>
      <c r="P215" s="39"/>
      <c r="Q215" s="28"/>
      <c r="R215" s="28"/>
      <c r="S215" s="28"/>
      <c r="T215" s="28"/>
    </row>
    <row r="216" spans="14:23" ht="18" customHeight="1" x14ac:dyDescent="0.3">
      <c r="N216" s="39"/>
      <c r="O216" s="39"/>
      <c r="P216" s="39"/>
      <c r="Q216" s="28"/>
      <c r="R216" s="28"/>
      <c r="S216" s="28"/>
      <c r="T216" s="28"/>
    </row>
    <row r="217" spans="14:23" ht="18" customHeight="1" x14ac:dyDescent="0.3">
      <c r="N217" s="39"/>
      <c r="O217" s="39"/>
      <c r="P217" s="39"/>
      <c r="Q217" s="28"/>
      <c r="R217" s="28"/>
      <c r="S217" s="28"/>
      <c r="T217" s="28"/>
    </row>
    <row r="218" spans="14:23" ht="18" customHeight="1" x14ac:dyDescent="0.3">
      <c r="N218" s="39"/>
      <c r="O218" s="39"/>
      <c r="P218" s="39"/>
      <c r="Q218" s="28"/>
      <c r="R218" s="28"/>
      <c r="S218" s="28"/>
      <c r="T218" s="28"/>
    </row>
    <row r="219" spans="14:23" ht="18" customHeight="1" x14ac:dyDescent="0.3">
      <c r="N219" s="39"/>
      <c r="O219" s="39"/>
      <c r="P219" s="39"/>
      <c r="Q219" s="28"/>
      <c r="R219" s="28"/>
      <c r="S219" s="28"/>
      <c r="T219" s="28"/>
    </row>
    <row r="220" spans="14:23" ht="18" customHeight="1" x14ac:dyDescent="0.3">
      <c r="N220" s="39"/>
      <c r="O220" s="39"/>
      <c r="P220" s="39"/>
      <c r="Q220" s="28"/>
      <c r="R220" s="28"/>
      <c r="S220" s="28"/>
      <c r="T220" s="28"/>
    </row>
    <row r="221" spans="14:23" ht="18" customHeight="1" x14ac:dyDescent="0.3">
      <c r="N221" s="39"/>
      <c r="O221" s="39"/>
      <c r="P221" s="39"/>
      <c r="Q221" s="28"/>
      <c r="R221" s="28"/>
      <c r="S221" s="28"/>
      <c r="T221" s="28"/>
    </row>
    <row r="222" spans="14:23" ht="18" customHeight="1" x14ac:dyDescent="0.3">
      <c r="N222" s="39"/>
      <c r="O222" s="39"/>
      <c r="P222" s="39"/>
      <c r="Q222" s="28"/>
      <c r="R222" s="28"/>
      <c r="S222" s="28"/>
      <c r="T222" s="28"/>
    </row>
    <row r="223" spans="14:23" ht="18" customHeight="1" x14ac:dyDescent="0.3">
      <c r="N223" s="39"/>
      <c r="O223" s="39"/>
      <c r="P223" s="39"/>
      <c r="Q223" s="28"/>
      <c r="R223" s="28"/>
      <c r="S223" s="28"/>
      <c r="T223" s="28"/>
    </row>
    <row r="224" spans="14:23" ht="18" customHeight="1" x14ac:dyDescent="0.3">
      <c r="N224" s="39"/>
      <c r="O224" s="39"/>
      <c r="P224" s="39"/>
      <c r="Q224" s="28"/>
      <c r="R224" s="28"/>
      <c r="S224" s="28"/>
      <c r="T224" s="28"/>
    </row>
    <row r="225" spans="2:23" ht="18" customHeight="1" x14ac:dyDescent="0.3">
      <c r="N225" s="39"/>
      <c r="O225" s="39"/>
      <c r="P225" s="39"/>
      <c r="Q225" s="28"/>
      <c r="R225" s="28"/>
      <c r="S225" s="28"/>
      <c r="T225" s="28"/>
    </row>
    <row r="226" spans="2:23" ht="18" customHeight="1" x14ac:dyDescent="0.3">
      <c r="N226" s="39"/>
      <c r="O226" s="39"/>
      <c r="P226" s="39"/>
      <c r="Q226" s="28"/>
      <c r="R226" s="28"/>
      <c r="S226" s="28"/>
      <c r="T226" s="28"/>
    </row>
    <row r="227" spans="2:23" ht="18" customHeight="1" x14ac:dyDescent="0.3">
      <c r="N227" s="39"/>
      <c r="O227" s="39"/>
      <c r="P227" s="39"/>
      <c r="Q227" s="28"/>
      <c r="R227" s="28"/>
      <c r="S227" s="28"/>
      <c r="T227" s="28"/>
    </row>
    <row r="228" spans="2:23" ht="18" customHeight="1" x14ac:dyDescent="0.3">
      <c r="N228" s="39"/>
      <c r="O228" s="39"/>
      <c r="P228" s="39"/>
      <c r="Q228" s="28"/>
      <c r="R228" s="28"/>
      <c r="S228" s="28"/>
      <c r="T228" s="28"/>
    </row>
    <row r="229" spans="2:23" ht="18" customHeight="1" x14ac:dyDescent="0.3">
      <c r="N229" s="39"/>
      <c r="O229" s="39"/>
      <c r="P229" s="39"/>
      <c r="Q229" s="28"/>
      <c r="R229" s="28"/>
      <c r="S229" s="28"/>
      <c r="T229" s="28"/>
    </row>
    <row r="230" spans="2:23" ht="18" customHeight="1" x14ac:dyDescent="0.3">
      <c r="N230" s="39"/>
      <c r="O230" s="39"/>
      <c r="P230" s="39"/>
      <c r="Q230" s="28"/>
      <c r="R230" s="28"/>
      <c r="S230" s="28"/>
      <c r="T230" s="28"/>
    </row>
    <row r="231" spans="2:23" ht="18" customHeight="1" x14ac:dyDescent="0.3">
      <c r="N231" s="39"/>
      <c r="O231" s="39"/>
      <c r="P231" s="39"/>
      <c r="Q231" s="28"/>
      <c r="R231" s="28"/>
      <c r="S231" s="28"/>
      <c r="T231" s="28"/>
    </row>
    <row r="232" spans="2:23" ht="18" customHeight="1" x14ac:dyDescent="0.3">
      <c r="N232" s="39"/>
      <c r="O232" s="39"/>
      <c r="P232" s="39"/>
      <c r="Q232" s="28"/>
      <c r="R232" s="28"/>
      <c r="S232" s="28"/>
      <c r="T232" s="28"/>
    </row>
    <row r="233" spans="2:23" ht="18" customHeight="1" x14ac:dyDescent="0.3">
      <c r="N233" s="39"/>
      <c r="O233" s="39"/>
      <c r="P233" s="39"/>
      <c r="Q233" s="28"/>
      <c r="R233" s="28"/>
      <c r="S233" s="28"/>
      <c r="T233" s="28"/>
    </row>
    <row r="234" spans="2:23" ht="18" customHeight="1" x14ac:dyDescent="0.3">
      <c r="B234" s="41"/>
      <c r="N234" s="39"/>
      <c r="O234" s="39"/>
      <c r="P234" s="39"/>
      <c r="Q234" s="28"/>
      <c r="R234" s="28"/>
      <c r="S234" s="28"/>
    </row>
    <row r="235" spans="2:23" ht="18" customHeight="1" x14ac:dyDescent="0.3">
      <c r="K235" s="41"/>
      <c r="L235" s="41"/>
      <c r="N235" s="39"/>
      <c r="O235" s="39"/>
      <c r="P235" s="39"/>
      <c r="Q235" s="37"/>
      <c r="R235" s="37"/>
      <c r="S235" s="38"/>
    </row>
    <row r="236" spans="2:23" ht="18" customHeight="1" x14ac:dyDescent="0.3">
      <c r="N236" s="39"/>
      <c r="O236" s="39"/>
      <c r="P236" s="39"/>
      <c r="Q236" s="37"/>
      <c r="R236" s="37"/>
      <c r="S236" s="38"/>
    </row>
    <row r="237" spans="2:23" ht="18" customHeight="1" x14ac:dyDescent="0.3">
      <c r="N237" s="39"/>
      <c r="O237" s="39"/>
      <c r="P237" s="39"/>
      <c r="Q237" s="37"/>
      <c r="R237" s="37"/>
      <c r="S237" s="38"/>
    </row>
    <row r="238" spans="2:23" ht="18" customHeight="1" x14ac:dyDescent="0.3">
      <c r="N238" s="39"/>
      <c r="O238" s="39"/>
      <c r="P238" s="39"/>
      <c r="Q238" s="37"/>
      <c r="R238" s="37"/>
      <c r="S238" s="38"/>
    </row>
    <row r="239" spans="2:23" ht="18" customHeight="1" x14ac:dyDescent="0.3">
      <c r="N239" s="39"/>
      <c r="O239" s="39"/>
      <c r="P239" s="39"/>
      <c r="Q239" s="28"/>
      <c r="R239" s="28"/>
      <c r="S239" s="28"/>
      <c r="T239" s="28"/>
      <c r="U239" s="13"/>
      <c r="W239" s="13"/>
    </row>
    <row r="240" spans="2:23" ht="18" customHeight="1" x14ac:dyDescent="0.3">
      <c r="N240" s="39"/>
      <c r="O240" s="39"/>
      <c r="P240" s="39"/>
      <c r="Q240" s="28"/>
      <c r="R240" s="28"/>
      <c r="S240" s="28"/>
      <c r="T240" s="28"/>
      <c r="U240" s="13"/>
      <c r="W240" s="13"/>
    </row>
    <row r="241" spans="1:23" ht="18" customHeight="1" x14ac:dyDescent="0.3">
      <c r="N241" s="39"/>
      <c r="O241" s="39"/>
      <c r="P241" s="39"/>
      <c r="Q241" s="28"/>
      <c r="R241" s="28"/>
      <c r="S241" s="28"/>
      <c r="T241" s="28"/>
      <c r="U241" s="13"/>
      <c r="W241" s="13"/>
    </row>
    <row r="242" spans="1:23" ht="18" customHeight="1" x14ac:dyDescent="0.3">
      <c r="N242" s="39"/>
      <c r="O242" s="39"/>
      <c r="P242" s="39"/>
      <c r="Q242" s="28"/>
      <c r="R242" s="28"/>
      <c r="S242" s="28"/>
      <c r="T242" s="28"/>
      <c r="U242" s="13"/>
    </row>
    <row r="243" spans="1:23" ht="18" customHeight="1" x14ac:dyDescent="0.3">
      <c r="N243" s="39"/>
      <c r="O243" s="39"/>
      <c r="P243" s="39"/>
      <c r="Q243" s="28"/>
      <c r="R243" s="28"/>
      <c r="S243" s="28"/>
      <c r="T243" s="28"/>
      <c r="U243" s="13"/>
    </row>
    <row r="244" spans="1:23" ht="18" customHeight="1" x14ac:dyDescent="0.3">
      <c r="N244" s="39"/>
      <c r="O244" s="39"/>
      <c r="P244" s="39"/>
      <c r="Q244" s="28"/>
      <c r="R244" s="28"/>
      <c r="S244" s="28"/>
      <c r="T244" s="28"/>
      <c r="U244" s="13"/>
    </row>
    <row r="245" spans="1:23" ht="18" customHeight="1" x14ac:dyDescent="0.3">
      <c r="N245" s="39"/>
      <c r="O245" s="39"/>
      <c r="P245" s="39"/>
      <c r="Q245" s="28"/>
      <c r="R245" s="28"/>
      <c r="S245" s="28"/>
      <c r="T245" s="28"/>
    </row>
    <row r="246" spans="1:23" ht="18" customHeight="1" x14ac:dyDescent="0.3">
      <c r="A246" s="32"/>
      <c r="N246" s="39"/>
      <c r="O246" s="39"/>
      <c r="P246" s="39"/>
      <c r="Q246" s="28"/>
      <c r="R246" s="28"/>
      <c r="S246" s="28"/>
      <c r="T246" s="28"/>
    </row>
    <row r="247" spans="1:23" ht="18" customHeight="1" x14ac:dyDescent="0.3">
      <c r="N247" s="39"/>
      <c r="O247" s="39"/>
      <c r="P247" s="39"/>
      <c r="Q247" s="28"/>
      <c r="R247" s="28"/>
      <c r="S247" s="28"/>
      <c r="T247" s="28"/>
    </row>
    <row r="248" spans="1:23" ht="18" customHeight="1" x14ac:dyDescent="0.3">
      <c r="N248" s="39"/>
      <c r="O248" s="39"/>
      <c r="P248" s="39"/>
      <c r="Q248" s="28"/>
      <c r="R248" s="28"/>
      <c r="S248" s="28"/>
      <c r="T248" s="28"/>
    </row>
    <row r="249" spans="1:23" ht="18" customHeight="1" x14ac:dyDescent="0.3">
      <c r="N249" s="39"/>
      <c r="O249" s="39"/>
      <c r="P249" s="39"/>
      <c r="Q249" s="28"/>
      <c r="R249" s="28"/>
      <c r="S249" s="28"/>
      <c r="T249" s="28"/>
    </row>
    <row r="250" spans="1:23" ht="18" customHeight="1" x14ac:dyDescent="0.3">
      <c r="B250" s="41"/>
      <c r="N250" s="39"/>
      <c r="O250" s="39"/>
      <c r="P250" s="39"/>
      <c r="Q250" s="28"/>
      <c r="R250" s="28"/>
      <c r="S250" s="28"/>
    </row>
    <row r="251" spans="1:23" ht="18" customHeight="1" x14ac:dyDescent="0.3">
      <c r="K251" s="41"/>
      <c r="L251" s="41"/>
      <c r="N251" s="39"/>
      <c r="O251" s="39"/>
      <c r="P251" s="39"/>
      <c r="Q251" s="37"/>
      <c r="R251" s="37"/>
      <c r="S251" s="38"/>
    </row>
    <row r="252" spans="1:23" ht="18" customHeight="1" x14ac:dyDescent="0.25">
      <c r="N252" s="39"/>
      <c r="O252" s="39"/>
      <c r="P252" s="39"/>
      <c r="S252" s="38"/>
    </row>
    <row r="253" spans="1:23" ht="18" customHeight="1" x14ac:dyDescent="0.25">
      <c r="N253" s="39"/>
      <c r="O253" s="39"/>
      <c r="P253" s="39"/>
      <c r="S253" s="38"/>
    </row>
    <row r="254" spans="1:23" ht="18" customHeight="1" x14ac:dyDescent="0.25">
      <c r="N254" s="39"/>
      <c r="O254" s="39"/>
      <c r="P254" s="39"/>
      <c r="S254" s="38"/>
    </row>
    <row r="255" spans="1:23" ht="18" customHeight="1" x14ac:dyDescent="0.3">
      <c r="N255" s="39"/>
      <c r="O255" s="39"/>
      <c r="P255" s="39"/>
      <c r="Q255" s="28"/>
      <c r="R255" s="28"/>
      <c r="S255" s="28"/>
      <c r="T255" s="28"/>
      <c r="U255" s="13"/>
    </row>
    <row r="256" spans="1:23" ht="18" customHeight="1" x14ac:dyDescent="0.3">
      <c r="N256" s="39"/>
      <c r="O256" s="39"/>
      <c r="P256" s="39"/>
      <c r="Q256" s="28"/>
      <c r="R256" s="28"/>
      <c r="S256" s="28"/>
      <c r="T256" s="28"/>
      <c r="U256" s="13"/>
    </row>
    <row r="257" spans="1:21" ht="18" customHeight="1" x14ac:dyDescent="0.3">
      <c r="N257" s="39"/>
      <c r="O257" s="39"/>
      <c r="P257" s="39"/>
      <c r="Q257" s="28"/>
      <c r="R257" s="28"/>
      <c r="S257" s="28"/>
      <c r="T257" s="28"/>
      <c r="U257" s="13"/>
    </row>
    <row r="258" spans="1:21" ht="18" customHeight="1" x14ac:dyDescent="0.3">
      <c r="N258" s="39"/>
      <c r="O258" s="39"/>
      <c r="P258" s="39"/>
      <c r="Q258" s="28"/>
      <c r="R258" s="28"/>
      <c r="S258" s="28"/>
      <c r="T258" s="28"/>
      <c r="U258" s="13"/>
    </row>
    <row r="259" spans="1:21" ht="18" customHeight="1" x14ac:dyDescent="0.3">
      <c r="N259" s="39"/>
      <c r="O259" s="39"/>
      <c r="P259" s="39"/>
      <c r="Q259" s="28"/>
      <c r="R259" s="28"/>
      <c r="S259" s="28"/>
      <c r="T259" s="28"/>
      <c r="U259" s="13"/>
    </row>
    <row r="260" spans="1:21" ht="18" customHeight="1" x14ac:dyDescent="0.3">
      <c r="N260" s="39"/>
      <c r="O260" s="39"/>
      <c r="P260" s="39"/>
      <c r="Q260" s="28"/>
      <c r="R260" s="28"/>
      <c r="S260" s="28"/>
      <c r="T260" s="28"/>
      <c r="U260" s="13"/>
    </row>
    <row r="261" spans="1:21" ht="18" customHeight="1" x14ac:dyDescent="0.3">
      <c r="N261" s="39"/>
      <c r="O261" s="39"/>
      <c r="P261" s="39"/>
      <c r="Q261" s="28"/>
      <c r="R261" s="28"/>
      <c r="S261" s="28"/>
      <c r="T261" s="28"/>
    </row>
    <row r="262" spans="1:21" ht="18" customHeight="1" x14ac:dyDescent="0.3">
      <c r="A262" s="32"/>
      <c r="N262" s="39"/>
      <c r="O262" s="39"/>
      <c r="P262" s="39"/>
      <c r="Q262" s="28"/>
      <c r="R262" s="28"/>
      <c r="S262" s="28"/>
      <c r="T262" s="28"/>
    </row>
    <row r="263" spans="1:21" ht="18" customHeight="1" x14ac:dyDescent="0.3">
      <c r="N263" s="39"/>
      <c r="O263" s="39"/>
      <c r="P263" s="39"/>
      <c r="Q263" s="28"/>
      <c r="R263" s="28"/>
      <c r="S263" s="28"/>
      <c r="T263" s="28"/>
    </row>
    <row r="264" spans="1:21" ht="18" customHeight="1" x14ac:dyDescent="0.3">
      <c r="N264" s="39"/>
      <c r="O264" s="39"/>
      <c r="P264" s="39"/>
      <c r="Q264" s="28"/>
      <c r="R264" s="28"/>
      <c r="S264" s="28"/>
      <c r="T264" s="28"/>
    </row>
    <row r="265" spans="1:21" ht="18" customHeight="1" x14ac:dyDescent="0.3">
      <c r="N265" s="39"/>
      <c r="O265" s="39"/>
      <c r="P265" s="39"/>
      <c r="Q265" s="28"/>
      <c r="R265" s="28"/>
      <c r="S265" s="28"/>
      <c r="T265" s="28"/>
    </row>
    <row r="266" spans="1:21" ht="18" customHeight="1" x14ac:dyDescent="0.3">
      <c r="B266" s="41"/>
      <c r="N266" s="39"/>
      <c r="O266" s="39"/>
      <c r="P266" s="39"/>
      <c r="Q266" s="28"/>
      <c r="R266" s="28"/>
      <c r="S266" s="28"/>
    </row>
    <row r="267" spans="1:21" ht="18" customHeight="1" x14ac:dyDescent="0.3">
      <c r="K267" s="41"/>
      <c r="L267" s="41"/>
      <c r="N267" s="39"/>
      <c r="O267" s="39"/>
      <c r="P267" s="39"/>
      <c r="Q267" s="37"/>
      <c r="R267" s="37"/>
      <c r="S267" s="38"/>
    </row>
    <row r="270" spans="1:21" ht="18" customHeight="1" x14ac:dyDescent="0.25">
      <c r="T270" s="13"/>
    </row>
  </sheetData>
  <mergeCells count="2">
    <mergeCell ref="A2:F2"/>
    <mergeCell ref="A3:F3"/>
  </mergeCells>
  <phoneticPr fontId="8" type="noConversion"/>
  <pageMargins left="0.75" right="0.75" top="1" bottom="1" header="0.5" footer="0.5"/>
  <pageSetup scale="77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77"/>
  <sheetViews>
    <sheetView topLeftCell="A3" workbookViewId="0">
      <selection activeCell="I24" sqref="I24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8.1796875" bestFit="1" customWidth="1"/>
    <col min="9" max="9" width="17" bestFit="1" customWidth="1"/>
  </cols>
  <sheetData>
    <row r="1" spans="1:8" ht="63" customHeight="1" x14ac:dyDescent="0.25">
      <c r="A1" s="94"/>
      <c r="B1" s="94"/>
      <c r="C1" s="94"/>
      <c r="D1" s="94"/>
      <c r="E1" s="94"/>
      <c r="F1" s="94"/>
      <c r="G1" s="94"/>
      <c r="H1" s="94"/>
    </row>
    <row r="2" spans="1:8" ht="17.5" x14ac:dyDescent="0.35">
      <c r="A2" s="88" t="s">
        <v>22</v>
      </c>
      <c r="B2" s="89"/>
      <c r="C2" s="89"/>
      <c r="D2" s="89"/>
      <c r="E2" s="89"/>
      <c r="F2" s="89"/>
      <c r="G2" s="89"/>
      <c r="H2" s="89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78</v>
      </c>
      <c r="E4" s="10"/>
      <c r="F4" s="16" t="s">
        <v>84</v>
      </c>
      <c r="G4" s="10"/>
      <c r="H4" s="16" t="s">
        <v>28</v>
      </c>
    </row>
    <row r="5" spans="1:8" x14ac:dyDescent="0.25">
      <c r="A5" s="9"/>
      <c r="B5" s="11" t="s">
        <v>83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41738466.75</v>
      </c>
      <c r="C8" s="13"/>
      <c r="D8" s="13">
        <v>197560025.89999995</v>
      </c>
      <c r="E8" s="13"/>
      <c r="F8" s="13">
        <v>32465193.669999998</v>
      </c>
      <c r="G8" s="13"/>
      <c r="H8" s="13">
        <v>1134176491.1200001</v>
      </c>
    </row>
    <row r="9" spans="1:8" x14ac:dyDescent="0.25">
      <c r="A9" t="s">
        <v>2</v>
      </c>
      <c r="B9" s="13">
        <v>38051577.060000002</v>
      </c>
      <c r="C9" s="13"/>
      <c r="D9" s="13">
        <v>180185942.24000004</v>
      </c>
      <c r="E9" s="13"/>
      <c r="F9" s="13">
        <v>29596070.810000002</v>
      </c>
      <c r="G9" s="13"/>
      <c r="H9" s="13">
        <v>1028724013.1500001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f>B8-B9</f>
        <v>3686889.6899999976</v>
      </c>
      <c r="C12" s="13"/>
      <c r="D12" s="13">
        <v>17374083.659999996</v>
      </c>
      <c r="E12" s="13"/>
      <c r="F12" s="13">
        <v>2869122.86</v>
      </c>
      <c r="G12" s="13"/>
      <c r="H12" s="13">
        <v>105645220</v>
      </c>
    </row>
    <row r="13" spans="1:8" x14ac:dyDescent="0.25">
      <c r="A13" t="s">
        <v>25</v>
      </c>
      <c r="B13" s="13">
        <f>B12*0.55</f>
        <v>2027789.3294999988</v>
      </c>
      <c r="C13" s="13"/>
      <c r="D13" s="13">
        <f>D12*0.55</f>
        <v>9555746.0129999984</v>
      </c>
      <c r="E13" s="13"/>
      <c r="F13" s="13">
        <f>F12*0.55</f>
        <v>1578017.5730000001</v>
      </c>
      <c r="G13" s="13"/>
      <c r="H13" s="13">
        <f>H12*0.55</f>
        <v>58104871.000000007</v>
      </c>
    </row>
    <row r="14" spans="1:8" x14ac:dyDescent="0.25">
      <c r="A14" t="s">
        <v>32</v>
      </c>
      <c r="B14" s="13">
        <f>B12*0.45</f>
        <v>1659100.360499999</v>
      </c>
      <c r="C14" s="13"/>
      <c r="D14" s="13">
        <f>D12*0.45</f>
        <v>7818337.6469999989</v>
      </c>
      <c r="E14" s="13"/>
      <c r="F14" s="13">
        <f>F12*0.45</f>
        <v>1291105.287</v>
      </c>
      <c r="G14" s="13"/>
      <c r="H14" s="13">
        <f>H12*0.45</f>
        <v>47540349</v>
      </c>
    </row>
    <row r="15" spans="1:8" x14ac:dyDescent="0.25">
      <c r="A15" t="s">
        <v>5</v>
      </c>
      <c r="B15" s="26">
        <v>1203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75418831.709999993</v>
      </c>
      <c r="C19" s="13"/>
      <c r="D19" s="13">
        <v>323815005.55999994</v>
      </c>
      <c r="E19" s="13"/>
      <c r="F19" s="13">
        <v>59680509.079999998</v>
      </c>
      <c r="G19" s="13"/>
      <c r="H19" s="13">
        <v>1936534901.9099998</v>
      </c>
    </row>
    <row r="20" spans="1:8" x14ac:dyDescent="0.25">
      <c r="A20" t="s">
        <v>2</v>
      </c>
      <c r="B20" s="13">
        <v>69274454.609999999</v>
      </c>
      <c r="C20" s="13"/>
      <c r="D20" s="13">
        <v>296197950.05999994</v>
      </c>
      <c r="E20" s="13"/>
      <c r="F20" s="13">
        <v>54772529.049999997</v>
      </c>
      <c r="G20" s="13"/>
      <c r="H20" s="13">
        <v>1765517977.97</v>
      </c>
    </row>
    <row r="21" spans="1:8" x14ac:dyDescent="0.25">
      <c r="A21" t="s">
        <v>0</v>
      </c>
      <c r="B21" s="13">
        <v>375610.5</v>
      </c>
      <c r="C21" s="13"/>
      <c r="D21" s="13">
        <v>2025910.85</v>
      </c>
      <c r="E21" s="13"/>
      <c r="F21" s="13">
        <v>327107</v>
      </c>
      <c r="G21" s="13"/>
      <c r="H21" s="13">
        <v>6471806.9999999991</v>
      </c>
    </row>
    <row r="22" spans="1:8" x14ac:dyDescent="0.25">
      <c r="A22" t="s">
        <v>30</v>
      </c>
      <c r="B22" s="13">
        <v>718.5</v>
      </c>
      <c r="C22" s="13"/>
      <c r="D22" s="13">
        <v>0</v>
      </c>
      <c r="E22" s="13"/>
      <c r="F22" s="13">
        <v>718.5</v>
      </c>
      <c r="G22" s="13"/>
      <c r="H22" s="13">
        <v>718.5</v>
      </c>
    </row>
    <row r="23" spans="1:8" x14ac:dyDescent="0.25">
      <c r="A23" t="s">
        <v>31</v>
      </c>
      <c r="B23" s="13">
        <f>B19-B20-B21+B22</f>
        <v>5769485.099999994</v>
      </c>
      <c r="C23" s="13"/>
      <c r="D23" s="13">
        <v>25591144.649999995</v>
      </c>
      <c r="E23" s="13"/>
      <c r="F23" s="13">
        <v>4581591.53</v>
      </c>
      <c r="G23" s="13"/>
      <c r="H23" s="13">
        <v>164545835.44000003</v>
      </c>
    </row>
    <row r="24" spans="1:8" x14ac:dyDescent="0.25">
      <c r="A24" t="s">
        <v>25</v>
      </c>
      <c r="B24" s="13">
        <f>B23*0.55</f>
        <v>3173216.8049999969</v>
      </c>
      <c r="C24" s="13"/>
      <c r="D24" s="13">
        <f>D23*0.55</f>
        <v>14075129.557499999</v>
      </c>
      <c r="E24" s="13"/>
      <c r="F24" s="13">
        <f>F23*0.55</f>
        <v>2519875.3415000006</v>
      </c>
      <c r="G24" s="13"/>
      <c r="H24" s="13">
        <f>H23*0.55</f>
        <v>90500209.492000028</v>
      </c>
    </row>
    <row r="25" spans="1:8" x14ac:dyDescent="0.25">
      <c r="A25" t="s">
        <v>32</v>
      </c>
      <c r="B25" s="13">
        <f>B23*0.45</f>
        <v>2596268.2949999976</v>
      </c>
      <c r="C25" s="13"/>
      <c r="D25" s="13">
        <f>D23*0.45</f>
        <v>11516015.092499997</v>
      </c>
      <c r="E25" s="13"/>
      <c r="F25" s="13">
        <f>F23*0.45</f>
        <v>2061716.1885000002</v>
      </c>
      <c r="G25" s="13"/>
      <c r="H25" s="13">
        <f>H23*0.45</f>
        <v>74045625.948000014</v>
      </c>
    </row>
    <row r="26" spans="1:8" x14ac:dyDescent="0.25">
      <c r="A26" t="s">
        <v>5</v>
      </c>
      <c r="B26" s="26">
        <v>2239</v>
      </c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B28" s="13"/>
      <c r="C28" s="13"/>
      <c r="D28" s="13"/>
      <c r="E28" s="13"/>
      <c r="F28" s="13"/>
      <c r="G28" s="13"/>
      <c r="H28" s="13"/>
    </row>
    <row r="29" spans="1:8" x14ac:dyDescent="0.25">
      <c r="A29" s="9" t="s">
        <v>41</v>
      </c>
      <c r="B29" s="13"/>
      <c r="C29" s="13"/>
      <c r="D29" s="13"/>
      <c r="E29" s="13"/>
      <c r="F29" s="13"/>
      <c r="G29" s="13"/>
      <c r="H29" s="13"/>
    </row>
    <row r="30" spans="1:8" x14ac:dyDescent="0.25">
      <c r="A30" t="s">
        <v>1</v>
      </c>
      <c r="B30" s="13">
        <v>79056376.730000004</v>
      </c>
      <c r="C30" s="13"/>
      <c r="D30" s="13">
        <v>357346313.82000005</v>
      </c>
      <c r="E30" s="13"/>
      <c r="F30" s="13">
        <v>61374582.950000003</v>
      </c>
      <c r="G30" s="13"/>
      <c r="H30" s="13">
        <v>1841540016.2800004</v>
      </c>
    </row>
    <row r="31" spans="1:8" x14ac:dyDescent="0.25">
      <c r="A31" t="s">
        <v>2</v>
      </c>
      <c r="B31" s="13">
        <v>71817736.310000002</v>
      </c>
      <c r="C31" s="13"/>
      <c r="D31" s="13">
        <v>324324854.63999999</v>
      </c>
      <c r="E31" s="13"/>
      <c r="F31" s="13">
        <v>55793995.549999997</v>
      </c>
      <c r="G31" s="13"/>
      <c r="H31" s="13">
        <v>1668995229.6199996</v>
      </c>
    </row>
    <row r="32" spans="1:8" x14ac:dyDescent="0.25">
      <c r="A32" t="s">
        <v>0</v>
      </c>
      <c r="B32" s="13">
        <v>814048.84</v>
      </c>
      <c r="C32" s="13"/>
      <c r="D32" s="13">
        <v>4303547.71</v>
      </c>
      <c r="E32" s="13"/>
      <c r="F32" s="13">
        <v>591370.44999999995</v>
      </c>
      <c r="G32" s="13"/>
      <c r="H32" s="13">
        <v>11530468.849999998</v>
      </c>
    </row>
    <row r="33" spans="1:8" x14ac:dyDescent="0.25">
      <c r="A33" t="s">
        <v>30</v>
      </c>
      <c r="B33" s="13">
        <v>0</v>
      </c>
      <c r="C33" s="13"/>
      <c r="D33" s="13">
        <v>18941.310000000001</v>
      </c>
      <c r="E33" s="13"/>
      <c r="F33" s="13">
        <v>0</v>
      </c>
      <c r="G33" s="13"/>
      <c r="H33" s="13">
        <v>29520.880000000001</v>
      </c>
    </row>
    <row r="34" spans="1:8" x14ac:dyDescent="0.25">
      <c r="A34" t="s">
        <v>31</v>
      </c>
      <c r="B34" s="13">
        <f>B30-B31-B32</f>
        <v>6424591.5800000019</v>
      </c>
      <c r="C34" s="13"/>
      <c r="D34" s="13">
        <v>28736852.780000005</v>
      </c>
      <c r="E34" s="13"/>
      <c r="F34" s="13">
        <v>4989216.95</v>
      </c>
      <c r="G34" s="13"/>
      <c r="H34" s="13">
        <v>161043838.69</v>
      </c>
    </row>
    <row r="35" spans="1:8" x14ac:dyDescent="0.25">
      <c r="A35" t="s">
        <v>25</v>
      </c>
      <c r="B35" s="13">
        <f>B34*0.55</f>
        <v>3533525.3690000013</v>
      </c>
      <c r="C35" s="13"/>
      <c r="D35" s="13">
        <f>D34*0.55</f>
        <v>15805269.029000005</v>
      </c>
      <c r="E35" s="13"/>
      <c r="F35" s="13">
        <f>F34*0.55</f>
        <v>2744069.3225000002</v>
      </c>
      <c r="G35" s="13"/>
      <c r="H35" s="13">
        <f>H34*0.55</f>
        <v>88574111.279500008</v>
      </c>
    </row>
    <row r="36" spans="1:8" x14ac:dyDescent="0.25">
      <c r="A36" t="s">
        <v>32</v>
      </c>
      <c r="B36" s="13">
        <f>B34*0.45</f>
        <v>2891066.2110000011</v>
      </c>
      <c r="C36" s="13"/>
      <c r="D36" s="13">
        <f>D34*0.45</f>
        <v>12931583.751000002</v>
      </c>
      <c r="E36" s="13"/>
      <c r="F36" s="13">
        <f>F34*0.45</f>
        <v>2245147.6274999999</v>
      </c>
      <c r="G36" s="13"/>
      <c r="H36" s="13">
        <f>H34*0.45</f>
        <v>72469727.410500005</v>
      </c>
    </row>
    <row r="37" spans="1:8" x14ac:dyDescent="0.25">
      <c r="A37" t="s">
        <v>5</v>
      </c>
      <c r="B37" s="24">
        <v>2788</v>
      </c>
      <c r="C37" s="13"/>
      <c r="D37" s="13"/>
      <c r="E37" s="13"/>
      <c r="F37" s="13"/>
      <c r="G37" s="13"/>
      <c r="H37" s="13"/>
    </row>
    <row r="38" spans="1:8" x14ac:dyDescent="0.25">
      <c r="B38" s="13"/>
      <c r="C38" s="13"/>
      <c r="D38" s="13"/>
      <c r="E38" s="13"/>
      <c r="F38" s="13"/>
      <c r="G38" s="13"/>
      <c r="H38" s="13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ht="76" customHeight="1" x14ac:dyDescent="0.3">
      <c r="A40" s="92" t="s">
        <v>51</v>
      </c>
      <c r="B40" s="92"/>
      <c r="C40" s="92"/>
      <c r="D40" s="92"/>
      <c r="E40" s="92"/>
      <c r="F40" s="92"/>
      <c r="G40" s="92"/>
      <c r="H40" s="92"/>
    </row>
    <row r="41" spans="1:8" x14ac:dyDescent="0.25">
      <c r="B41" s="13"/>
      <c r="C41" s="13"/>
      <c r="D41" s="13"/>
      <c r="E41" s="13"/>
      <c r="F41" s="13"/>
      <c r="G41" s="13"/>
      <c r="H41" s="13"/>
    </row>
    <row r="42" spans="1:8" x14ac:dyDescent="0.25">
      <c r="A42" s="9" t="s">
        <v>50</v>
      </c>
      <c r="B42" s="13"/>
      <c r="C42" s="13"/>
      <c r="D42" s="13"/>
      <c r="E42" s="13"/>
      <c r="F42" s="13"/>
      <c r="G42" s="13"/>
      <c r="H42" s="13"/>
    </row>
    <row r="43" spans="1:8" x14ac:dyDescent="0.25">
      <c r="A43" t="s">
        <v>1</v>
      </c>
      <c r="B43" s="13">
        <v>37486173.25</v>
      </c>
      <c r="C43" s="13"/>
      <c r="D43" s="13">
        <v>167383678.64000002</v>
      </c>
      <c r="E43" s="13"/>
      <c r="F43" s="13">
        <v>29678272.059999999</v>
      </c>
      <c r="G43" s="13"/>
      <c r="H43" s="13">
        <v>874762441.0999999</v>
      </c>
    </row>
    <row r="44" spans="1:8" x14ac:dyDescent="0.25">
      <c r="A44" t="s">
        <v>2</v>
      </c>
      <c r="B44" s="13">
        <v>34086513.240000002</v>
      </c>
      <c r="C44" s="13"/>
      <c r="D44" s="13">
        <v>152041731.75999999</v>
      </c>
      <c r="E44" s="13"/>
      <c r="F44" s="13">
        <v>26902483.500000004</v>
      </c>
      <c r="G44" s="13"/>
      <c r="H44" s="13">
        <v>793288165.08000004</v>
      </c>
    </row>
    <row r="45" spans="1:8" x14ac:dyDescent="0.25">
      <c r="A45" t="s">
        <v>0</v>
      </c>
      <c r="B45" s="13">
        <v>99012.08</v>
      </c>
      <c r="C45" s="13"/>
      <c r="D45" s="13">
        <v>578054.84</v>
      </c>
      <c r="E45" s="13"/>
      <c r="F45" s="13">
        <v>72237.08</v>
      </c>
      <c r="G45" s="13"/>
      <c r="H45" s="13">
        <v>1494166.99</v>
      </c>
    </row>
    <row r="46" spans="1:8" x14ac:dyDescent="0.25">
      <c r="A46" t="s">
        <v>31</v>
      </c>
      <c r="B46" s="13">
        <f>B43-B44-B45</f>
        <v>3300647.9299999978</v>
      </c>
      <c r="C46" s="13"/>
      <c r="D46" s="13">
        <v>14763892.039999994</v>
      </c>
      <c r="E46" s="13"/>
      <c r="F46" s="13">
        <v>2703551.48</v>
      </c>
      <c r="G46" s="13"/>
      <c r="H46" s="13">
        <v>79980109.030000001</v>
      </c>
    </row>
    <row r="47" spans="1:8" x14ac:dyDescent="0.25">
      <c r="A47" t="s">
        <v>25</v>
      </c>
      <c r="B47" s="13">
        <f>B46*0.55</f>
        <v>1815356.361499999</v>
      </c>
      <c r="C47" s="13"/>
      <c r="D47" s="13">
        <f>D46*0.55</f>
        <v>8120140.6219999967</v>
      </c>
      <c r="E47" s="13"/>
      <c r="F47" s="13">
        <f>F46*0.55</f>
        <v>1486953.314</v>
      </c>
      <c r="G47" s="13"/>
      <c r="H47" s="13">
        <f>H46*0.55</f>
        <v>43989059.966500007</v>
      </c>
    </row>
    <row r="48" spans="1:8" x14ac:dyDescent="0.25">
      <c r="A48" t="s">
        <v>32</v>
      </c>
      <c r="B48" s="13">
        <f>B46*0.45</f>
        <v>1485291.5684999991</v>
      </c>
      <c r="C48" s="13"/>
      <c r="D48" s="13">
        <f>D46*0.45</f>
        <v>6643751.4179999968</v>
      </c>
      <c r="E48" s="13"/>
      <c r="F48" s="13">
        <f>F46*0.45</f>
        <v>1216598.166</v>
      </c>
      <c r="G48" s="13"/>
      <c r="H48" s="13">
        <f>H46*0.45</f>
        <v>35991049.063500002</v>
      </c>
    </row>
    <row r="49" spans="1:9" x14ac:dyDescent="0.25">
      <c r="A49" t="s">
        <v>5</v>
      </c>
      <c r="B49" s="26">
        <v>2000</v>
      </c>
      <c r="C49" s="13"/>
      <c r="D49" s="13"/>
      <c r="E49" s="13"/>
      <c r="F49" s="13"/>
      <c r="G49" s="13"/>
      <c r="H49" s="13"/>
    </row>
    <row r="50" spans="1:9" x14ac:dyDescent="0.25">
      <c r="B50" s="13"/>
      <c r="C50" s="13"/>
      <c r="D50" s="13"/>
      <c r="E50" s="13"/>
      <c r="F50" s="13"/>
      <c r="G50" s="13"/>
      <c r="H50" s="13"/>
    </row>
    <row r="51" spans="1:9" x14ac:dyDescent="0.25">
      <c r="B51" s="13"/>
      <c r="C51" s="13"/>
      <c r="D51" s="13"/>
      <c r="E51" s="13"/>
      <c r="F51" s="13"/>
      <c r="G51" s="13"/>
      <c r="H51" s="13"/>
    </row>
    <row r="52" spans="1:9" x14ac:dyDescent="0.25">
      <c r="A52" s="9" t="s">
        <v>74</v>
      </c>
      <c r="B52" s="13"/>
      <c r="C52" s="13"/>
      <c r="D52" s="13"/>
      <c r="E52" s="13"/>
      <c r="F52" s="13"/>
      <c r="G52" s="13"/>
      <c r="H52" s="13"/>
    </row>
    <row r="53" spans="1:9" x14ac:dyDescent="0.25">
      <c r="A53" t="s">
        <v>1</v>
      </c>
      <c r="B53" s="13">
        <v>54489712.450000003</v>
      </c>
      <c r="C53" s="13"/>
      <c r="D53" s="13">
        <v>248937834.46000004</v>
      </c>
      <c r="E53" s="13"/>
      <c r="F53" s="13">
        <v>41626756.890000001</v>
      </c>
      <c r="G53" s="13"/>
      <c r="H53" s="13">
        <v>457822355.74000001</v>
      </c>
    </row>
    <row r="54" spans="1:9" x14ac:dyDescent="0.25">
      <c r="A54" t="s">
        <v>2</v>
      </c>
      <c r="B54" s="13">
        <v>49867869.920000002</v>
      </c>
      <c r="C54" s="13"/>
      <c r="D54" s="13">
        <v>228974822.62000006</v>
      </c>
      <c r="E54" s="13"/>
      <c r="F54" s="13">
        <v>38139161.859999999</v>
      </c>
      <c r="G54" s="13"/>
      <c r="H54" s="13">
        <v>420965586.01000011</v>
      </c>
    </row>
    <row r="55" spans="1:9" x14ac:dyDescent="0.25">
      <c r="A55" t="s">
        <v>0</v>
      </c>
      <c r="B55" s="13">
        <v>0</v>
      </c>
      <c r="C55" s="13"/>
      <c r="D55" s="13">
        <v>0</v>
      </c>
      <c r="E55" s="13"/>
      <c r="F55" s="13">
        <v>0</v>
      </c>
      <c r="G55" s="13"/>
      <c r="H55" s="13">
        <v>0</v>
      </c>
    </row>
    <row r="56" spans="1:9" x14ac:dyDescent="0.25">
      <c r="A56" t="s">
        <v>31</v>
      </c>
      <c r="B56" s="13">
        <f>B53-B54</f>
        <v>4621842.5300000012</v>
      </c>
      <c r="C56" s="13"/>
      <c r="D56" s="13">
        <v>19963011.84</v>
      </c>
      <c r="E56" s="13"/>
      <c r="F56" s="13">
        <v>3487595.03</v>
      </c>
      <c r="G56" s="13"/>
      <c r="H56" s="13">
        <v>36856769.729999997</v>
      </c>
    </row>
    <row r="57" spans="1:9" x14ac:dyDescent="0.25">
      <c r="A57" t="s">
        <v>25</v>
      </c>
      <c r="B57" s="13">
        <f>B56*0.55</f>
        <v>2542013.3915000008</v>
      </c>
      <c r="C57" s="13"/>
      <c r="D57" s="13">
        <f>D56*0.55</f>
        <v>10979656.512</v>
      </c>
      <c r="E57" s="13"/>
      <c r="F57" s="13">
        <f>F56*0.55</f>
        <v>1918177.2665000001</v>
      </c>
      <c r="G57" s="13"/>
      <c r="H57" s="13">
        <f>H56*0.55</f>
        <v>20271223.351500001</v>
      </c>
    </row>
    <row r="58" spans="1:9" x14ac:dyDescent="0.25">
      <c r="A58" t="s">
        <v>32</v>
      </c>
      <c r="B58" s="13">
        <f>B56*0.45</f>
        <v>2079829.1385000006</v>
      </c>
      <c r="C58" s="13"/>
      <c r="D58" s="13">
        <f>D56*0.45</f>
        <v>8983355.3279999997</v>
      </c>
      <c r="E58" s="13"/>
      <c r="F58" s="13">
        <f>F56*0.45</f>
        <v>1569417.7634999999</v>
      </c>
      <c r="G58" s="13"/>
      <c r="H58" s="13">
        <f>H56*0.45</f>
        <v>16585546.3785</v>
      </c>
    </row>
    <row r="59" spans="1:9" x14ac:dyDescent="0.25">
      <c r="A59" t="s">
        <v>5</v>
      </c>
      <c r="B59" s="26">
        <v>1738</v>
      </c>
      <c r="C59" s="13"/>
      <c r="D59" s="13"/>
      <c r="E59" s="13"/>
      <c r="F59" s="13"/>
      <c r="G59" s="13"/>
      <c r="H59" s="13"/>
    </row>
    <row r="60" spans="1:9" x14ac:dyDescent="0.25">
      <c r="B60" s="13"/>
      <c r="C60" s="13"/>
      <c r="D60" s="13"/>
      <c r="E60" s="13"/>
      <c r="F60" s="13"/>
      <c r="G60" s="13"/>
      <c r="H60" s="13"/>
      <c r="I60" s="13"/>
    </row>
    <row r="61" spans="1:9" x14ac:dyDescent="0.25">
      <c r="B61" s="13"/>
      <c r="C61" s="13"/>
      <c r="D61" s="13"/>
      <c r="E61" s="13"/>
      <c r="F61" s="13"/>
      <c r="G61" s="13"/>
      <c r="H61" s="13"/>
      <c r="I61" s="13"/>
    </row>
    <row r="62" spans="1:9" x14ac:dyDescent="0.25">
      <c r="A62" s="8" t="s">
        <v>6</v>
      </c>
      <c r="B62" s="13"/>
      <c r="C62" s="13"/>
      <c r="D62" s="13"/>
      <c r="E62" s="13"/>
      <c r="F62" s="13"/>
      <c r="G62" s="13"/>
      <c r="H62" s="13"/>
    </row>
    <row r="63" spans="1:9" ht="13" x14ac:dyDescent="0.3">
      <c r="A63" t="s">
        <v>1</v>
      </c>
      <c r="B63" s="13">
        <v>288189560.88999999</v>
      </c>
      <c r="C63" s="13"/>
      <c r="D63" s="13">
        <v>1295042858.3799999</v>
      </c>
      <c r="E63" s="13"/>
      <c r="F63" s="13">
        <v>224825314.64999998</v>
      </c>
      <c r="G63" s="13"/>
      <c r="H63" s="28">
        <v>6244836206.1499996</v>
      </c>
    </row>
    <row r="64" spans="1:9" ht="13" x14ac:dyDescent="0.3">
      <c r="A64" t="s">
        <v>2</v>
      </c>
      <c r="B64" s="13">
        <v>263098151.13999999</v>
      </c>
      <c r="C64" s="13"/>
      <c r="D64" s="13">
        <v>1181725301.3200002</v>
      </c>
      <c r="E64" s="13"/>
      <c r="F64" s="13">
        <v>205204240.77000001</v>
      </c>
      <c r="G64" s="13"/>
      <c r="H64" s="28">
        <v>5677490971.8299999</v>
      </c>
    </row>
    <row r="65" spans="1:9" ht="13" x14ac:dyDescent="0.3">
      <c r="A65" t="s">
        <v>0</v>
      </c>
      <c r="B65" s="13">
        <v>1288671.42</v>
      </c>
      <c r="C65" s="13"/>
      <c r="D65" s="13">
        <v>6907513.4000000013</v>
      </c>
      <c r="E65" s="13"/>
      <c r="F65" s="13">
        <v>990714.53</v>
      </c>
      <c r="G65" s="13"/>
      <c r="H65" s="28">
        <v>19502852.840000004</v>
      </c>
    </row>
    <row r="66" spans="1:9" ht="13" x14ac:dyDescent="0.3">
      <c r="A66" t="s">
        <v>30</v>
      </c>
      <c r="B66" s="13">
        <v>718.5</v>
      </c>
      <c r="C66" s="13"/>
      <c r="D66" s="13">
        <v>18941.310000000001</v>
      </c>
      <c r="E66" s="13"/>
      <c r="F66" s="13">
        <v>718.5</v>
      </c>
      <c r="G66" s="13"/>
      <c r="H66" s="28">
        <v>229391.41</v>
      </c>
    </row>
    <row r="67" spans="1:9" ht="13" x14ac:dyDescent="0.3">
      <c r="A67" t="s">
        <v>31</v>
      </c>
      <c r="B67" s="13">
        <f>B63-B64-B65+B66</f>
        <v>23803456.829999998</v>
      </c>
      <c r="C67" s="13"/>
      <c r="D67" s="13">
        <v>106428984.96999998</v>
      </c>
      <c r="E67" s="13"/>
      <c r="F67" s="13">
        <v>18631077.849999994</v>
      </c>
      <c r="G67" s="13"/>
      <c r="H67" s="28">
        <v>548071772.88999999</v>
      </c>
    </row>
    <row r="68" spans="1:9" x14ac:dyDescent="0.25">
      <c r="A68" t="s">
        <v>25</v>
      </c>
      <c r="B68" s="13">
        <f>B67*0.55</f>
        <v>13091901.2565</v>
      </c>
      <c r="C68" s="13"/>
      <c r="D68" s="13">
        <f>D67*0.55</f>
        <v>58535941.733499996</v>
      </c>
      <c r="E68" s="13"/>
      <c r="F68" s="13">
        <f>F67*0.55</f>
        <v>10247092.817499997</v>
      </c>
      <c r="G68" s="13"/>
      <c r="H68" s="13">
        <f>H67*0.55</f>
        <v>301439475.08950001</v>
      </c>
    </row>
    <row r="69" spans="1:9" x14ac:dyDescent="0.25">
      <c r="A69" t="s">
        <v>32</v>
      </c>
      <c r="B69" s="13">
        <f>B67*0.45</f>
        <v>10711555.5735</v>
      </c>
      <c r="C69" s="13"/>
      <c r="D69" s="13">
        <f>D67*0.45</f>
        <v>47893043.236499995</v>
      </c>
      <c r="E69" s="13"/>
      <c r="F69" s="13">
        <f>F67*0.45</f>
        <v>8383985.0324999979</v>
      </c>
      <c r="G69" s="13"/>
      <c r="H69" s="13">
        <f>H67*0.45</f>
        <v>246632297.80050001</v>
      </c>
    </row>
    <row r="70" spans="1:9" x14ac:dyDescent="0.25">
      <c r="A70" t="s">
        <v>5</v>
      </c>
      <c r="B70" s="24">
        <f>B59+B49+B37+B26+B15</f>
        <v>9968</v>
      </c>
      <c r="I70" s="13"/>
    </row>
    <row r="71" spans="1:9" x14ac:dyDescent="0.25">
      <c r="B71" s="26"/>
      <c r="D71" s="13"/>
      <c r="F71" s="13"/>
      <c r="H71" s="13"/>
    </row>
    <row r="72" spans="1:9" x14ac:dyDescent="0.25">
      <c r="H72" s="13"/>
    </row>
    <row r="73" spans="1:9" ht="76.5" customHeight="1" x14ac:dyDescent="0.3">
      <c r="A73" s="92" t="s">
        <v>51</v>
      </c>
      <c r="B73" s="92"/>
      <c r="C73" s="92"/>
      <c r="D73" s="92"/>
      <c r="E73" s="92"/>
      <c r="F73" s="92"/>
      <c r="G73" s="92"/>
      <c r="H73" s="92"/>
    </row>
    <row r="74" spans="1:9" ht="13" x14ac:dyDescent="0.3">
      <c r="A74" s="27"/>
    </row>
    <row r="75" spans="1:9" ht="13" x14ac:dyDescent="0.3">
      <c r="A75" s="27"/>
    </row>
    <row r="76" spans="1:9" ht="13" x14ac:dyDescent="0.3">
      <c r="A76" s="27"/>
    </row>
    <row r="77" spans="1:9" ht="13" x14ac:dyDescent="0.3">
      <c r="A77" s="27"/>
    </row>
  </sheetData>
  <mergeCells count="4">
    <mergeCell ref="A1:H1"/>
    <mergeCell ref="A2:H2"/>
    <mergeCell ref="A40:H40"/>
    <mergeCell ref="A73:H73"/>
  </mergeCells>
  <phoneticPr fontId="8" type="noConversion"/>
  <pageMargins left="0.75" right="0.75" top="1" bottom="1" header="0.5" footer="0.5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76"/>
  <sheetViews>
    <sheetView workbookViewId="0">
      <selection activeCell="B26" sqref="B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81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42898648.920000002</v>
      </c>
      <c r="C8" s="13"/>
      <c r="D8" s="13">
        <v>147141882.47999999</v>
      </c>
      <c r="E8" s="13"/>
      <c r="F8" s="13">
        <v>1051293154.0300001</v>
      </c>
    </row>
    <row r="9" spans="1:6" x14ac:dyDescent="0.25">
      <c r="A9" t="s">
        <v>2</v>
      </c>
      <c r="B9" s="13">
        <v>39151708.439999998</v>
      </c>
      <c r="C9" s="13"/>
      <c r="D9" s="13">
        <v>134263596.23000005</v>
      </c>
      <c r="E9" s="13"/>
      <c r="F9" s="13">
        <v>953205596.33000004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3746940.48</v>
      </c>
      <c r="C12" s="13"/>
      <c r="D12" s="13">
        <v>12878286.25</v>
      </c>
      <c r="E12" s="13"/>
      <c r="F12" s="13">
        <v>98280299.730000004</v>
      </c>
    </row>
    <row r="13" spans="1:6" x14ac:dyDescent="0.25">
      <c r="A13" t="s">
        <v>25</v>
      </c>
      <c r="B13" s="13">
        <v>2060817.2640000004</v>
      </c>
      <c r="C13" s="13"/>
      <c r="D13" s="13">
        <v>7083057.4375000009</v>
      </c>
      <c r="E13" s="13"/>
      <c r="F13" s="13">
        <v>54054164.851500005</v>
      </c>
    </row>
    <row r="14" spans="1:6" x14ac:dyDescent="0.25">
      <c r="A14" t="s">
        <v>32</v>
      </c>
      <c r="B14" s="13">
        <v>1686123.2160000002</v>
      </c>
      <c r="C14" s="13"/>
      <c r="D14" s="13">
        <v>5795228.8125</v>
      </c>
      <c r="E14" s="13"/>
      <c r="F14" s="13">
        <v>44226134.8785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68206576.460000008</v>
      </c>
      <c r="C19" s="13"/>
      <c r="D19" s="13">
        <v>236735459.53999993</v>
      </c>
      <c r="E19" s="13"/>
      <c r="F19" s="13">
        <v>1789774846.8099999</v>
      </c>
    </row>
    <row r="20" spans="1:6" x14ac:dyDescent="0.25">
      <c r="A20" t="s">
        <v>2</v>
      </c>
      <c r="B20" s="13">
        <v>62517462.120000005</v>
      </c>
      <c r="C20" s="13"/>
      <c r="D20" s="13">
        <v>216472800.11999997</v>
      </c>
      <c r="E20" s="13"/>
      <c r="F20" s="13">
        <v>1631020298.98</v>
      </c>
    </row>
    <row r="21" spans="1:6" x14ac:dyDescent="0.25">
      <c r="A21" t="s">
        <v>0</v>
      </c>
      <c r="B21" s="13">
        <v>325248.17</v>
      </c>
      <c r="C21" s="13"/>
      <c r="D21" s="13">
        <v>1452103.8</v>
      </c>
      <c r="E21" s="13"/>
      <c r="F21" s="13">
        <v>5570892.9499999993</v>
      </c>
    </row>
    <row r="22" spans="1:6" x14ac:dyDescent="0.25">
      <c r="A22" t="s">
        <v>31</v>
      </c>
      <c r="B22" s="13">
        <v>5363866.17</v>
      </c>
      <c r="C22" s="13"/>
      <c r="D22" s="13">
        <v>18810555.619999997</v>
      </c>
      <c r="E22" s="13"/>
      <c r="F22" s="13">
        <v>153183654.88000003</v>
      </c>
    </row>
    <row r="23" spans="1:6" x14ac:dyDescent="0.25">
      <c r="A23" t="s">
        <v>25</v>
      </c>
      <c r="B23" s="13">
        <v>2950126.3935000007</v>
      </c>
      <c r="C23" s="13"/>
      <c r="D23" s="13">
        <v>10345805.591</v>
      </c>
      <c r="E23" s="13"/>
      <c r="F23" s="13">
        <v>84251010.184000015</v>
      </c>
    </row>
    <row r="24" spans="1:6" x14ac:dyDescent="0.25">
      <c r="A24" t="s">
        <v>32</v>
      </c>
      <c r="B24" s="13">
        <v>2413739.7765000006</v>
      </c>
      <c r="C24" s="13"/>
      <c r="D24" s="13">
        <v>8464750.0289999992</v>
      </c>
      <c r="E24" s="13"/>
      <c r="F24" s="13">
        <v>68932644.69600001</v>
      </c>
    </row>
    <row r="25" spans="1:6" x14ac:dyDescent="0.25">
      <c r="A25" t="s">
        <v>5</v>
      </c>
      <c r="B25" s="26">
        <v>2239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76944186.950000003</v>
      </c>
      <c r="C29" s="13"/>
      <c r="D29" s="13">
        <v>257248865.75</v>
      </c>
      <c r="E29" s="13"/>
      <c r="F29" s="13">
        <v>1680067985.2600002</v>
      </c>
    </row>
    <row r="30" spans="1:6" x14ac:dyDescent="0.25">
      <c r="A30" t="s">
        <v>2</v>
      </c>
      <c r="B30" s="13">
        <v>69693733.969999999</v>
      </c>
      <c r="C30" s="13"/>
      <c r="D30" s="13">
        <v>233239729.28000003</v>
      </c>
      <c r="E30" s="13"/>
      <c r="F30" s="13">
        <v>1522116108.7099998</v>
      </c>
    </row>
    <row r="31" spans="1:6" x14ac:dyDescent="0.25">
      <c r="A31" t="s">
        <v>0</v>
      </c>
      <c r="B31" s="13">
        <v>1015059.39</v>
      </c>
      <c r="C31" s="13"/>
      <c r="D31" s="13">
        <v>3024980.15</v>
      </c>
      <c r="E31" s="13"/>
      <c r="F31" s="13">
        <v>9660530.8399999999</v>
      </c>
    </row>
    <row r="32" spans="1:6" x14ac:dyDescent="0.25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5">
      <c r="A33" t="s">
        <v>31</v>
      </c>
      <c r="B33" s="13">
        <v>6235393.5900000008</v>
      </c>
      <c r="C33" s="13"/>
      <c r="D33" s="13">
        <v>21003097.629999999</v>
      </c>
      <c r="E33" s="13"/>
      <c r="F33" s="13">
        <v>148320866.59</v>
      </c>
    </row>
    <row r="34" spans="1:6" x14ac:dyDescent="0.25">
      <c r="A34" t="s">
        <v>25</v>
      </c>
      <c r="B34" s="13">
        <v>3429466.4745000005</v>
      </c>
      <c r="C34" s="13"/>
      <c r="D34" s="13">
        <v>11551703.6965</v>
      </c>
      <c r="E34" s="13"/>
      <c r="F34" s="13">
        <v>81576476.624500006</v>
      </c>
    </row>
    <row r="35" spans="1:6" x14ac:dyDescent="0.25">
      <c r="A35" t="s">
        <v>32</v>
      </c>
      <c r="B35" s="13">
        <v>2805927.1155000003</v>
      </c>
      <c r="C35" s="13"/>
      <c r="D35" s="13">
        <v>9451393.9334999993</v>
      </c>
      <c r="E35" s="13"/>
      <c r="F35" s="13">
        <v>66744389.965500005</v>
      </c>
    </row>
    <row r="36" spans="1:6" x14ac:dyDescent="0.25">
      <c r="A36" t="s">
        <v>5</v>
      </c>
      <c r="B36" s="29">
        <v>2788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2" t="s">
        <v>51</v>
      </c>
      <c r="B39" s="92"/>
      <c r="C39" s="92"/>
      <c r="D39" s="92"/>
      <c r="E39" s="92"/>
      <c r="F39" s="92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36591180.68</v>
      </c>
      <c r="C42" s="13"/>
      <c r="D42" s="13">
        <v>123670452.77000001</v>
      </c>
      <c r="E42" s="13"/>
      <c r="F42" s="13">
        <v>801370943.16999996</v>
      </c>
    </row>
    <row r="43" spans="1:6" x14ac:dyDescent="0.25">
      <c r="A43" t="s">
        <v>2</v>
      </c>
      <c r="B43" s="13">
        <v>33212041.619999997</v>
      </c>
      <c r="C43" s="13"/>
      <c r="D43" s="13">
        <v>112291434.36999999</v>
      </c>
      <c r="E43" s="13"/>
      <c r="F43" s="13">
        <v>726635384.19000006</v>
      </c>
    </row>
    <row r="44" spans="1:6" x14ac:dyDescent="0.25">
      <c r="A44" t="s">
        <v>0</v>
      </c>
      <c r="B44" s="13">
        <v>123720.5</v>
      </c>
      <c r="C44" s="13"/>
      <c r="D44" s="13">
        <v>442110.34</v>
      </c>
      <c r="E44" s="13"/>
      <c r="F44" s="13">
        <v>1285985.4099999999</v>
      </c>
    </row>
    <row r="45" spans="1:6" x14ac:dyDescent="0.25">
      <c r="A45" t="s">
        <v>31</v>
      </c>
      <c r="B45" s="13">
        <v>3255418.56</v>
      </c>
      <c r="C45" s="13"/>
      <c r="D45" s="13">
        <v>10936908.059999997</v>
      </c>
      <c r="E45" s="13"/>
      <c r="F45" s="13">
        <v>73449573.570000008</v>
      </c>
    </row>
    <row r="46" spans="1:6" x14ac:dyDescent="0.25">
      <c r="A46" t="s">
        <v>25</v>
      </c>
      <c r="B46" s="13">
        <v>1790480.2080000001</v>
      </c>
      <c r="C46" s="13"/>
      <c r="D46" s="13">
        <v>6015299.4329999983</v>
      </c>
      <c r="E46" s="13"/>
      <c r="F46" s="13">
        <v>40397265.463500008</v>
      </c>
    </row>
    <row r="47" spans="1:6" x14ac:dyDescent="0.25">
      <c r="A47" t="s">
        <v>32</v>
      </c>
      <c r="B47" s="13">
        <v>1464938.352</v>
      </c>
      <c r="C47" s="13"/>
      <c r="D47" s="13">
        <v>4921608.6269999985</v>
      </c>
      <c r="E47" s="13"/>
      <c r="F47" s="13">
        <v>33052308.106500003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53922295.709999993</v>
      </c>
      <c r="C52" s="13"/>
      <c r="D52" s="13">
        <v>181738953.17000002</v>
      </c>
      <c r="E52" s="13"/>
      <c r="F52" s="13">
        <v>348996717.56000006</v>
      </c>
    </row>
    <row r="53" spans="1:7" x14ac:dyDescent="0.25">
      <c r="A53" t="s">
        <v>2</v>
      </c>
      <c r="B53" s="13">
        <v>49633955.019999996</v>
      </c>
      <c r="C53" s="13"/>
      <c r="D53" s="13">
        <v>167351186.51000005</v>
      </c>
      <c r="E53" s="13"/>
      <c r="F53" s="13">
        <v>321202788.04000008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4288340.6900000004</v>
      </c>
      <c r="C55" s="13"/>
      <c r="D55" s="13">
        <v>14387766.659999998</v>
      </c>
      <c r="E55" s="13"/>
      <c r="F55" s="13">
        <v>27793929.519999996</v>
      </c>
    </row>
    <row r="56" spans="1:7" x14ac:dyDescent="0.25">
      <c r="A56" t="s">
        <v>25</v>
      </c>
      <c r="B56" s="13">
        <v>2358587.3794999998</v>
      </c>
      <c r="C56" s="13"/>
      <c r="D56" s="13">
        <v>7913271.6629999997</v>
      </c>
      <c r="E56" s="13"/>
      <c r="F56" s="13">
        <v>15286661.236</v>
      </c>
    </row>
    <row r="57" spans="1:7" x14ac:dyDescent="0.25">
      <c r="A57" t="s">
        <v>32</v>
      </c>
      <c r="B57" s="13">
        <v>1929753.3104999999</v>
      </c>
      <c r="C57" s="13"/>
      <c r="D57" s="13">
        <v>6474494.9969999995</v>
      </c>
      <c r="E57" s="13"/>
      <c r="F57" s="13">
        <v>12507268.283999998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  <c r="G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278562888.72000003</v>
      </c>
      <c r="C62" s="13"/>
      <c r="D62" s="13">
        <v>946535613.71000004</v>
      </c>
      <c r="E62" s="13"/>
      <c r="F62" s="13">
        <v>5671503646.8299999</v>
      </c>
    </row>
    <row r="63" spans="1:7" x14ac:dyDescent="0.25">
      <c r="A63" t="s">
        <v>2</v>
      </c>
      <c r="B63" s="13">
        <v>254208901.17000002</v>
      </c>
      <c r="C63" s="13"/>
      <c r="D63" s="13">
        <v>863618746.50999999</v>
      </c>
      <c r="E63" s="13"/>
      <c r="F63" s="13">
        <v>5154180176.25</v>
      </c>
    </row>
    <row r="64" spans="1:7" x14ac:dyDescent="0.25">
      <c r="A64" t="s">
        <v>0</v>
      </c>
      <c r="B64" s="13">
        <v>1464028.06</v>
      </c>
      <c r="C64" s="13"/>
      <c r="D64" s="13">
        <v>4919194.29</v>
      </c>
      <c r="E64" s="13"/>
      <c r="F64" s="13">
        <v>16523819.199999999</v>
      </c>
    </row>
    <row r="65" spans="1:7" x14ac:dyDescent="0.25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5">
      <c r="A66" t="s">
        <v>31</v>
      </c>
      <c r="B66" s="13">
        <v>22889959.490000002</v>
      </c>
      <c r="C66" s="13"/>
      <c r="D66" s="13">
        <v>78016614.219999999</v>
      </c>
      <c r="E66" s="13"/>
      <c r="F66" s="13">
        <v>501028324.29000008</v>
      </c>
    </row>
    <row r="67" spans="1:7" x14ac:dyDescent="0.25">
      <c r="A67" t="s">
        <v>25</v>
      </c>
      <c r="B67" s="13">
        <v>12589477.719500002</v>
      </c>
      <c r="C67" s="13"/>
      <c r="D67" s="13">
        <v>42909137.821000002</v>
      </c>
      <c r="E67" s="13"/>
      <c r="F67" s="13">
        <v>275565578.35950005</v>
      </c>
    </row>
    <row r="68" spans="1:7" x14ac:dyDescent="0.25">
      <c r="A68" t="s">
        <v>32</v>
      </c>
      <c r="B68" s="13">
        <v>10300481.770500001</v>
      </c>
      <c r="C68" s="13"/>
      <c r="D68" s="13">
        <v>35107476.399000004</v>
      </c>
      <c r="E68" s="13"/>
      <c r="F68" s="13">
        <v>225462745.93050003</v>
      </c>
    </row>
    <row r="69" spans="1:7" x14ac:dyDescent="0.25">
      <c r="A69" t="s">
        <v>5</v>
      </c>
      <c r="B69" s="17">
        <v>9968</v>
      </c>
    </row>
    <row r="70" spans="1:7" x14ac:dyDescent="0.25">
      <c r="D70" s="13"/>
      <c r="F70" s="13"/>
      <c r="G70" s="13"/>
    </row>
    <row r="71" spans="1:7" x14ac:dyDescent="0.25">
      <c r="D71" s="13"/>
      <c r="F71" s="13"/>
    </row>
    <row r="72" spans="1:7" ht="76.5" customHeight="1" x14ac:dyDescent="0.3">
      <c r="A72" s="92" t="s">
        <v>51</v>
      </c>
      <c r="B72" s="92"/>
      <c r="C72" s="92"/>
      <c r="D72" s="92"/>
      <c r="E72" s="92"/>
      <c r="F72" s="92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76"/>
  <sheetViews>
    <sheetView workbookViewId="0">
      <selection activeCell="A26" sqref="A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80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42440211.869999997</v>
      </c>
      <c r="C8" s="13"/>
      <c r="D8" s="13">
        <v>104243233.55999999</v>
      </c>
      <c r="E8" s="13"/>
      <c r="F8" s="13">
        <v>1008394505.11</v>
      </c>
    </row>
    <row r="9" spans="1:6" x14ac:dyDescent="0.25">
      <c r="A9" t="s">
        <v>2</v>
      </c>
      <c r="B9" s="13">
        <v>38784046.709999993</v>
      </c>
      <c r="C9" s="13"/>
      <c r="D9" s="13">
        <v>95111887.790000021</v>
      </c>
      <c r="E9" s="13"/>
      <c r="F9" s="13">
        <v>914053887.8900001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3656165.16</v>
      </c>
      <c r="C12" s="13"/>
      <c r="D12" s="13">
        <v>9131345.7699999996</v>
      </c>
      <c r="E12" s="13"/>
      <c r="F12" s="13">
        <v>94533359.25</v>
      </c>
    </row>
    <row r="13" spans="1:6" x14ac:dyDescent="0.25">
      <c r="A13" t="s">
        <v>25</v>
      </c>
      <c r="B13" s="13">
        <v>2010890.8379999995</v>
      </c>
      <c r="C13" s="13"/>
      <c r="D13" s="13">
        <v>5022240.1735000005</v>
      </c>
      <c r="E13" s="13"/>
      <c r="F13" s="13">
        <v>51993347.587500006</v>
      </c>
    </row>
    <row r="14" spans="1:6" x14ac:dyDescent="0.25">
      <c r="A14" t="s">
        <v>32</v>
      </c>
      <c r="B14" s="13">
        <v>1645274.3219999995</v>
      </c>
      <c r="C14" s="13"/>
      <c r="D14" s="13">
        <v>4109105.5965</v>
      </c>
      <c r="E14" s="13"/>
      <c r="F14" s="13">
        <v>42540011.662500001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69868087.449999988</v>
      </c>
      <c r="C19" s="13"/>
      <c r="D19" s="13">
        <v>168528883.07999998</v>
      </c>
      <c r="E19" s="13"/>
      <c r="F19" s="13">
        <v>1721568270.3499999</v>
      </c>
    </row>
    <row r="20" spans="1:6" x14ac:dyDescent="0.25">
      <c r="A20" t="s">
        <v>2</v>
      </c>
      <c r="B20" s="13">
        <v>63744144.090000004</v>
      </c>
      <c r="C20" s="13"/>
      <c r="D20" s="13">
        <v>153955338</v>
      </c>
      <c r="E20" s="13"/>
      <c r="F20" s="13">
        <v>1568502836.8600001</v>
      </c>
    </row>
    <row r="21" spans="1:6" x14ac:dyDescent="0.25">
      <c r="A21" t="s">
        <v>0</v>
      </c>
      <c r="B21" s="13">
        <v>449337.78</v>
      </c>
      <c r="C21" s="13"/>
      <c r="D21" s="13">
        <v>1126855.6299999999</v>
      </c>
      <c r="E21" s="13"/>
      <c r="F21" s="13">
        <v>5245644.78</v>
      </c>
    </row>
    <row r="22" spans="1:6" x14ac:dyDescent="0.25">
      <c r="A22" t="s">
        <v>31</v>
      </c>
      <c r="B22" s="13">
        <v>5674605.5799999991</v>
      </c>
      <c r="C22" s="13"/>
      <c r="D22" s="13">
        <v>13446689.449999996</v>
      </c>
      <c r="E22" s="13"/>
      <c r="F22" s="13">
        <v>147819788.71000001</v>
      </c>
    </row>
    <row r="23" spans="1:6" x14ac:dyDescent="0.25">
      <c r="A23" t="s">
        <v>25</v>
      </c>
      <c r="B23" s="13">
        <v>3121033.0689999997</v>
      </c>
      <c r="C23" s="13"/>
      <c r="D23" s="13">
        <v>7395679.1974999979</v>
      </c>
      <c r="E23" s="13"/>
      <c r="F23" s="13">
        <v>81300883.790500015</v>
      </c>
    </row>
    <row r="24" spans="1:6" x14ac:dyDescent="0.25">
      <c r="A24" t="s">
        <v>32</v>
      </c>
      <c r="B24" s="13">
        <v>2553572.5109999995</v>
      </c>
      <c r="C24" s="13"/>
      <c r="D24" s="13">
        <v>6051010.2524999985</v>
      </c>
      <c r="E24" s="13"/>
      <c r="F24" s="13">
        <v>66518904.919500008</v>
      </c>
    </row>
    <row r="25" spans="1:6" x14ac:dyDescent="0.25">
      <c r="A25" t="s">
        <v>5</v>
      </c>
      <c r="B25" s="26">
        <v>2239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73451192.890000001</v>
      </c>
      <c r="C29" s="13"/>
      <c r="D29" s="13">
        <v>180304678.80000001</v>
      </c>
      <c r="E29" s="13"/>
      <c r="F29" s="13">
        <v>1603123798.3100002</v>
      </c>
    </row>
    <row r="30" spans="1:6" x14ac:dyDescent="0.25">
      <c r="A30" t="s">
        <v>2</v>
      </c>
      <c r="B30" s="13">
        <v>66725836.440000005</v>
      </c>
      <c r="C30" s="13"/>
      <c r="D30" s="13">
        <v>163545995.31</v>
      </c>
      <c r="E30" s="13"/>
      <c r="F30" s="13">
        <v>1452422374.7399998</v>
      </c>
    </row>
    <row r="31" spans="1:6" x14ac:dyDescent="0.25">
      <c r="A31" t="s">
        <v>0</v>
      </c>
      <c r="B31" s="13">
        <v>702752.06</v>
      </c>
      <c r="C31" s="13"/>
      <c r="D31" s="13">
        <v>2009920.76</v>
      </c>
      <c r="E31" s="13"/>
      <c r="F31" s="13">
        <v>8645471.4499999993</v>
      </c>
    </row>
    <row r="32" spans="1:6" x14ac:dyDescent="0.25">
      <c r="A32" t="s">
        <v>30</v>
      </c>
      <c r="B32" s="13">
        <v>18941.310000000001</v>
      </c>
      <c r="C32" s="13"/>
      <c r="D32" s="13">
        <v>18941.310000000001</v>
      </c>
      <c r="E32" s="13"/>
      <c r="F32" s="13">
        <v>29520.880000000001</v>
      </c>
    </row>
    <row r="33" spans="1:6" x14ac:dyDescent="0.25">
      <c r="A33" t="s">
        <v>31</v>
      </c>
      <c r="B33" s="13">
        <v>6041545.7000000002</v>
      </c>
      <c r="C33" s="13"/>
      <c r="D33" s="13">
        <v>14767704.040000001</v>
      </c>
      <c r="E33" s="13"/>
      <c r="F33" s="13">
        <v>142085473</v>
      </c>
    </row>
    <row r="34" spans="1:6" x14ac:dyDescent="0.25">
      <c r="A34" t="s">
        <v>25</v>
      </c>
      <c r="B34" s="13">
        <v>3322850.1350000002</v>
      </c>
      <c r="C34" s="13"/>
      <c r="D34" s="13">
        <v>8122237.222000001</v>
      </c>
      <c r="E34" s="13"/>
      <c r="F34" s="13">
        <v>78147010.150000006</v>
      </c>
    </row>
    <row r="35" spans="1:6" x14ac:dyDescent="0.25">
      <c r="A35" t="s">
        <v>32</v>
      </c>
      <c r="B35" s="13">
        <v>2718695.5649999999</v>
      </c>
      <c r="C35" s="13"/>
      <c r="D35" s="13">
        <v>6645466.8180000009</v>
      </c>
      <c r="E35" s="13"/>
      <c r="F35" s="13">
        <v>63938462.850000001</v>
      </c>
    </row>
    <row r="36" spans="1:6" x14ac:dyDescent="0.25">
      <c r="A36" t="s">
        <v>5</v>
      </c>
      <c r="B36" s="29">
        <v>2781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2" t="s">
        <v>51</v>
      </c>
      <c r="B39" s="92"/>
      <c r="C39" s="92"/>
      <c r="D39" s="92"/>
      <c r="E39" s="92"/>
      <c r="F39" s="92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36383359.950000003</v>
      </c>
      <c r="C42" s="13"/>
      <c r="D42" s="13">
        <v>87079272.090000004</v>
      </c>
      <c r="E42" s="13"/>
      <c r="F42" s="13">
        <v>764779762.49000001</v>
      </c>
    </row>
    <row r="43" spans="1:6" x14ac:dyDescent="0.25">
      <c r="A43" t="s">
        <v>2</v>
      </c>
      <c r="B43" s="13">
        <v>32982774.32</v>
      </c>
      <c r="C43" s="13"/>
      <c r="D43" s="13">
        <v>79079392.75</v>
      </c>
      <c r="E43" s="13"/>
      <c r="F43" s="13">
        <v>693423342.57000005</v>
      </c>
    </row>
    <row r="44" spans="1:6" x14ac:dyDescent="0.25">
      <c r="A44" t="s">
        <v>0</v>
      </c>
      <c r="B44" s="13">
        <v>156725</v>
      </c>
      <c r="C44" s="13"/>
      <c r="D44" s="13">
        <v>318389.84000000003</v>
      </c>
      <c r="E44" s="13"/>
      <c r="F44" s="13">
        <v>1162264.9099999999</v>
      </c>
    </row>
    <row r="45" spans="1:6" x14ac:dyDescent="0.25">
      <c r="A45" t="s">
        <v>31</v>
      </c>
      <c r="B45" s="13">
        <v>3243860.63</v>
      </c>
      <c r="C45" s="13"/>
      <c r="D45" s="13">
        <v>7681489.4999999981</v>
      </c>
      <c r="E45" s="13"/>
      <c r="F45" s="13">
        <v>70194155.010000005</v>
      </c>
    </row>
    <row r="46" spans="1:6" x14ac:dyDescent="0.25">
      <c r="A46" t="s">
        <v>25</v>
      </c>
      <c r="B46" s="13">
        <v>1784123.3465</v>
      </c>
      <c r="C46" s="13"/>
      <c r="D46" s="13">
        <v>4224819.2249999996</v>
      </c>
      <c r="E46" s="13"/>
      <c r="F46" s="13">
        <v>38606785.255500004</v>
      </c>
    </row>
    <row r="47" spans="1:6" x14ac:dyDescent="0.25">
      <c r="A47" t="s">
        <v>32</v>
      </c>
      <c r="B47" s="13">
        <v>1459737.2834999999</v>
      </c>
      <c r="C47" s="13"/>
      <c r="D47" s="13">
        <v>3456670.2749999994</v>
      </c>
      <c r="E47" s="13"/>
      <c r="F47" s="13">
        <v>31587369.754500002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53160174.940000005</v>
      </c>
      <c r="C52" s="13"/>
      <c r="D52" s="13">
        <v>127816657.46000001</v>
      </c>
      <c r="E52" s="13"/>
      <c r="F52" s="13">
        <v>295074421.85000002</v>
      </c>
    </row>
    <row r="53" spans="1:7" x14ac:dyDescent="0.25">
      <c r="A53" t="s">
        <v>2</v>
      </c>
      <c r="B53" s="13">
        <v>48828279.289999999</v>
      </c>
      <c r="C53" s="13"/>
      <c r="D53" s="13">
        <v>117717231.49000001</v>
      </c>
      <c r="E53" s="13"/>
      <c r="F53" s="13">
        <v>271568833.02000004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4331895.6500000004</v>
      </c>
      <c r="C55" s="13"/>
      <c r="D55" s="13">
        <v>10099425.969999997</v>
      </c>
      <c r="E55" s="13"/>
      <c r="F55" s="13">
        <v>23505588.829999994</v>
      </c>
    </row>
    <row r="56" spans="1:7" x14ac:dyDescent="0.25">
      <c r="A56" t="s">
        <v>25</v>
      </c>
      <c r="B56" s="13">
        <v>2382542.6074999995</v>
      </c>
      <c r="C56" s="13"/>
      <c r="D56" s="13">
        <v>5554684.283499999</v>
      </c>
      <c r="E56" s="13"/>
      <c r="F56" s="13">
        <v>12928073.856499998</v>
      </c>
    </row>
    <row r="57" spans="1:7" x14ac:dyDescent="0.25">
      <c r="A57" t="s">
        <v>32</v>
      </c>
      <c r="B57" s="13">
        <v>1949353.0424999993</v>
      </c>
      <c r="C57" s="13"/>
      <c r="D57" s="13">
        <v>4544741.6864999989</v>
      </c>
      <c r="E57" s="13"/>
      <c r="F57" s="13">
        <v>10577514.973499998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275303027.10000002</v>
      </c>
      <c r="C62" s="13"/>
      <c r="D62" s="13">
        <v>667972724.99000001</v>
      </c>
      <c r="E62" s="13"/>
      <c r="F62" s="13">
        <v>5392940758.1099997</v>
      </c>
    </row>
    <row r="63" spans="1:7" x14ac:dyDescent="0.25">
      <c r="A63" t="s">
        <v>2</v>
      </c>
      <c r="B63" s="13">
        <v>251065080.84999999</v>
      </c>
      <c r="C63" s="13"/>
      <c r="D63" s="13">
        <v>609409845.34000003</v>
      </c>
      <c r="E63" s="13"/>
      <c r="F63" s="13">
        <v>4899971275.0799999</v>
      </c>
    </row>
    <row r="64" spans="1:7" x14ac:dyDescent="0.25">
      <c r="A64" t="s">
        <v>0</v>
      </c>
      <c r="B64" s="13">
        <v>1308814.8400000001</v>
      </c>
      <c r="C64" s="13"/>
      <c r="D64" s="13">
        <v>3455166.23</v>
      </c>
      <c r="E64" s="13"/>
      <c r="F64" s="13">
        <v>15059791.140000001</v>
      </c>
    </row>
    <row r="65" spans="1:7" x14ac:dyDescent="0.25">
      <c r="A65" t="s">
        <v>30</v>
      </c>
      <c r="B65" s="13">
        <v>18941.310000000001</v>
      </c>
      <c r="C65" s="13"/>
      <c r="D65" s="13">
        <v>18941.310000000001</v>
      </c>
      <c r="E65" s="13"/>
      <c r="F65" s="13">
        <v>228672.91</v>
      </c>
    </row>
    <row r="66" spans="1:7" x14ac:dyDescent="0.25">
      <c r="A66" t="s">
        <v>31</v>
      </c>
      <c r="B66" s="13">
        <v>22948072.719999995</v>
      </c>
      <c r="C66" s="13"/>
      <c r="D66" s="13">
        <v>55126654.729999989</v>
      </c>
      <c r="E66" s="13"/>
      <c r="F66" s="13">
        <v>478138364.80000007</v>
      </c>
    </row>
    <row r="67" spans="1:7" x14ac:dyDescent="0.25">
      <c r="A67" t="s">
        <v>25</v>
      </c>
      <c r="B67" s="13">
        <v>12621439.995999997</v>
      </c>
      <c r="C67" s="13"/>
      <c r="D67" s="13">
        <v>30319660.101499997</v>
      </c>
      <c r="E67" s="13"/>
      <c r="F67" s="13">
        <v>262976100.64000008</v>
      </c>
    </row>
    <row r="68" spans="1:7" x14ac:dyDescent="0.25">
      <c r="A68" t="s">
        <v>32</v>
      </c>
      <c r="B68" s="13">
        <v>10326632.723999998</v>
      </c>
      <c r="C68" s="13"/>
      <c r="D68" s="13">
        <v>24806994.628499996</v>
      </c>
      <c r="E68" s="13"/>
      <c r="F68" s="13">
        <v>215162264.16000003</v>
      </c>
    </row>
    <row r="69" spans="1:7" x14ac:dyDescent="0.25">
      <c r="A69" t="s">
        <v>5</v>
      </c>
      <c r="B69" s="17">
        <v>9961</v>
      </c>
    </row>
    <row r="70" spans="1:7" x14ac:dyDescent="0.25">
      <c r="F70" s="13"/>
      <c r="G70" s="13"/>
    </row>
    <row r="71" spans="1:7" x14ac:dyDescent="0.25">
      <c r="D71" s="13"/>
    </row>
    <row r="72" spans="1:7" ht="76.5" customHeight="1" x14ac:dyDescent="0.3">
      <c r="A72" s="92" t="s">
        <v>51</v>
      </c>
      <c r="B72" s="92"/>
      <c r="C72" s="92"/>
      <c r="D72" s="92"/>
      <c r="E72" s="92"/>
      <c r="F72" s="92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F76"/>
  <sheetViews>
    <sheetView workbookViewId="0">
      <selection activeCell="A3" sqref="A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5">
      <c r="A5" s="9"/>
      <c r="B5" s="11" t="s">
        <v>75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97652704.910000011</v>
      </c>
      <c r="E8" s="13"/>
      <c r="F8" s="13">
        <v>830052138.73000002</v>
      </c>
    </row>
    <row r="9" spans="1:6" x14ac:dyDescent="0.25">
      <c r="A9" t="s">
        <v>2</v>
      </c>
      <c r="B9" s="13" t="e">
        <f>SUM(#REF!)</f>
        <v>#REF!</v>
      </c>
      <c r="C9" s="13"/>
      <c r="D9" s="13">
        <v>89040866.700000018</v>
      </c>
      <c r="E9" s="13"/>
      <c r="F9" s="13">
        <v>751199524.42000008</v>
      </c>
    </row>
    <row r="10" spans="1:6" x14ac:dyDescent="0.25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8611838.2100000009</v>
      </c>
      <c r="E12" s="13"/>
      <c r="F12" s="13">
        <v>79045356.340000004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4736511.0155000007</v>
      </c>
      <c r="E13" s="13"/>
      <c r="F13" s="13">
        <f>F12*0.55</f>
        <v>43474945.987000003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3875327.1945000007</v>
      </c>
      <c r="E14" s="13"/>
      <c r="F14" s="13">
        <f>F12*0.45</f>
        <v>35570410.353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171790497.19999999</v>
      </c>
      <c r="E19" s="13"/>
      <c r="F19" s="13">
        <v>1431493284.8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156777329.53</v>
      </c>
      <c r="E20" s="13"/>
      <c r="F20" s="13">
        <v>1303343458.4100001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1059696.3600000001</v>
      </c>
      <c r="E21" s="13"/>
      <c r="F21" s="13">
        <v>3630685.25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13953471.310000001</v>
      </c>
      <c r="E22" s="13"/>
      <c r="F22" s="13">
        <v>124519141.14000002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7674409.2205000008</v>
      </c>
      <c r="E23" s="13"/>
      <c r="F23" s="13">
        <f>F22*0.55</f>
        <v>68485527.627000019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6279062.0895000007</v>
      </c>
      <c r="E24" s="13"/>
      <c r="F24" s="13">
        <f>F22*0.45</f>
        <v>56033613.513000011</v>
      </c>
    </row>
    <row r="25" spans="1:6" x14ac:dyDescent="0.25">
      <c r="A25" t="s">
        <v>5</v>
      </c>
      <c r="B25" s="26">
        <v>2231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173318008.12000003</v>
      </c>
      <c r="E29" s="13"/>
      <c r="F29" s="13">
        <v>1295866762.5200002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157292752.79999998</v>
      </c>
      <c r="E30" s="13"/>
      <c r="F30" s="13">
        <v>1173281966.3499999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1269776.3700000001</v>
      </c>
      <c r="E31" s="13"/>
      <c r="F31" s="13">
        <v>5614013</v>
      </c>
    </row>
    <row r="32" spans="1:6" x14ac:dyDescent="0.25">
      <c r="A32" t="s">
        <v>30</v>
      </c>
      <c r="B32" s="31" t="e">
        <f>SUM(#REF!)</f>
        <v>#REF!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 t="e">
        <f>SUM(#REF!)</f>
        <v>#REF!</v>
      </c>
      <c r="C33" s="13"/>
      <c r="D33" s="13">
        <v>14755478.950000003</v>
      </c>
      <c r="E33" s="13"/>
      <c r="F33" s="13">
        <v>116981362.73999999</v>
      </c>
    </row>
    <row r="34" spans="1:6" x14ac:dyDescent="0.25">
      <c r="A34" t="s">
        <v>25</v>
      </c>
      <c r="B34" s="13" t="e">
        <f>B33*0.55</f>
        <v>#REF!</v>
      </c>
      <c r="C34" s="13"/>
      <c r="D34" s="13">
        <f>D33*0.55</f>
        <v>8115513.4225000022</v>
      </c>
      <c r="E34" s="13"/>
      <c r="F34" s="13">
        <f>F33*0.55</f>
        <v>64339749.506999999</v>
      </c>
    </row>
    <row r="35" spans="1:6" x14ac:dyDescent="0.25">
      <c r="A35" t="s">
        <v>32</v>
      </c>
      <c r="B35" s="13" t="e">
        <f>B33*0.45</f>
        <v>#REF!</v>
      </c>
      <c r="C35" s="13"/>
      <c r="D35" s="13">
        <f>D33*0.45</f>
        <v>6639965.5275000017</v>
      </c>
      <c r="E35" s="13"/>
      <c r="F35" s="13">
        <f>F33*0.45</f>
        <v>52641613.232999995</v>
      </c>
    </row>
    <row r="36" spans="1:6" x14ac:dyDescent="0.25">
      <c r="A36" t="s">
        <v>5</v>
      </c>
      <c r="B36" s="29">
        <v>2735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2" t="s">
        <v>51</v>
      </c>
      <c r="B39" s="92"/>
      <c r="C39" s="92"/>
      <c r="D39" s="92"/>
      <c r="E39" s="92"/>
      <c r="F39" s="92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 t="e">
        <f>SUM(#REF!)</f>
        <v>#REF!</v>
      </c>
      <c r="C42" s="13"/>
      <c r="D42" s="13">
        <v>84671324.820000023</v>
      </c>
      <c r="E42" s="13"/>
      <c r="F42" s="13">
        <v>615504794.76999998</v>
      </c>
    </row>
    <row r="43" spans="1:6" x14ac:dyDescent="0.25">
      <c r="A43" t="s">
        <v>2</v>
      </c>
      <c r="B43" s="13" t="e">
        <f>SUM(#REF!)</f>
        <v>#REF!</v>
      </c>
      <c r="C43" s="13"/>
      <c r="D43" s="13">
        <v>76853725.580000013</v>
      </c>
      <c r="E43" s="13"/>
      <c r="F43" s="13">
        <v>558311463.92000008</v>
      </c>
    </row>
    <row r="44" spans="1:6" x14ac:dyDescent="0.25">
      <c r="A44" t="s">
        <v>0</v>
      </c>
      <c r="B44" s="13" t="e">
        <f>SUM(#REF!)</f>
        <v>#REF!</v>
      </c>
      <c r="C44" s="13"/>
      <c r="D44" s="13">
        <v>120806.5</v>
      </c>
      <c r="E44" s="13"/>
      <c r="F44" s="13">
        <v>668317.91</v>
      </c>
    </row>
    <row r="45" spans="1:6" x14ac:dyDescent="0.25">
      <c r="A45" t="s">
        <v>31</v>
      </c>
      <c r="B45" s="13" t="e">
        <f>SUM(#REF!)</f>
        <v>#REF!</v>
      </c>
      <c r="C45" s="13"/>
      <c r="D45" s="13">
        <v>7696792.7399999984</v>
      </c>
      <c r="E45" s="13"/>
      <c r="F45" s="13">
        <v>56525012.939999998</v>
      </c>
    </row>
    <row r="46" spans="1:6" x14ac:dyDescent="0.25">
      <c r="A46" t="s">
        <v>25</v>
      </c>
      <c r="B46" s="13" t="e">
        <f>B45*0.55</f>
        <v>#REF!</v>
      </c>
      <c r="C46" s="13"/>
      <c r="D46" s="13">
        <f>D45*0.55</f>
        <v>4233236.0069999993</v>
      </c>
      <c r="E46" s="13"/>
      <c r="F46" s="13">
        <f>F45*0.55</f>
        <v>31088757.117000002</v>
      </c>
    </row>
    <row r="47" spans="1:6" x14ac:dyDescent="0.25">
      <c r="A47" t="s">
        <v>32</v>
      </c>
      <c r="B47" s="13" t="e">
        <f>B45*0.45</f>
        <v>#REF!</v>
      </c>
      <c r="C47" s="13"/>
      <c r="D47" s="13">
        <f>D45*0.45</f>
        <v>3463556.7329999995</v>
      </c>
      <c r="E47" s="13"/>
      <c r="F47" s="13">
        <f>F45*0.45</f>
        <v>25436255.822999999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9" t="s">
        <v>74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 t="e">
        <f>SUM(#REF!)</f>
        <v>#REF!</v>
      </c>
      <c r="C52" s="13"/>
      <c r="D52" s="13">
        <v>66549817.260000005</v>
      </c>
      <c r="E52" s="13"/>
      <c r="F52" s="13">
        <v>66549817.260000005</v>
      </c>
    </row>
    <row r="53" spans="1:6" x14ac:dyDescent="0.25">
      <c r="A53" t="s">
        <v>2</v>
      </c>
      <c r="B53" s="13" t="e">
        <f>SUM(#REF!)</f>
        <v>#REF!</v>
      </c>
      <c r="C53" s="13"/>
      <c r="D53" s="13">
        <v>61328094.119999997</v>
      </c>
      <c r="E53" s="13"/>
      <c r="F53" s="13">
        <v>61328094.119999997</v>
      </c>
    </row>
    <row r="54" spans="1:6" x14ac:dyDescent="0.25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6" x14ac:dyDescent="0.25">
      <c r="A55" t="s">
        <v>31</v>
      </c>
      <c r="B55" s="13" t="e">
        <f>SUM(#REF!)</f>
        <v>#REF!</v>
      </c>
      <c r="C55" s="13"/>
      <c r="D55" s="13">
        <v>5221723.1399999997</v>
      </c>
      <c r="E55" s="13"/>
      <c r="F55" s="13">
        <v>5221723.1399999997</v>
      </c>
    </row>
    <row r="56" spans="1:6" x14ac:dyDescent="0.25">
      <c r="A56" t="s">
        <v>25</v>
      </c>
      <c r="B56" s="13" t="e">
        <f>B55*0.55</f>
        <v>#REF!</v>
      </c>
      <c r="C56" s="13"/>
      <c r="D56" s="13">
        <f>D55*0.55</f>
        <v>2871947.727</v>
      </c>
      <c r="E56" s="13"/>
      <c r="F56" s="13">
        <f>F55*0.55</f>
        <v>2871947.727</v>
      </c>
    </row>
    <row r="57" spans="1:6" x14ac:dyDescent="0.25">
      <c r="A57" t="s">
        <v>32</v>
      </c>
      <c r="B57" s="13" t="e">
        <f>B55*0.45</f>
        <v>#REF!</v>
      </c>
      <c r="C57" s="13"/>
      <c r="D57" s="13">
        <f>D55*0.45</f>
        <v>2349775.4129999997</v>
      </c>
      <c r="E57" s="13"/>
      <c r="F57" s="13">
        <f>F55*0.45</f>
        <v>2349775.4129999997</v>
      </c>
    </row>
    <row r="58" spans="1:6" x14ac:dyDescent="0.25">
      <c r="A58" t="s">
        <v>5</v>
      </c>
      <c r="B58" s="26">
        <v>1738</v>
      </c>
      <c r="C58" s="13"/>
      <c r="D58" s="13"/>
      <c r="E58" s="13"/>
      <c r="F58" s="13"/>
    </row>
    <row r="59" spans="1:6" x14ac:dyDescent="0.25">
      <c r="B59" s="13"/>
      <c r="C59" s="13"/>
      <c r="D59" s="13"/>
      <c r="E59" s="13"/>
      <c r="F59" s="13"/>
    </row>
    <row r="60" spans="1:6" x14ac:dyDescent="0.25">
      <c r="B60" s="13"/>
      <c r="C60" s="13"/>
      <c r="D60" s="13"/>
      <c r="E60" s="13"/>
      <c r="F60" s="13"/>
    </row>
    <row r="61" spans="1:6" x14ac:dyDescent="0.25">
      <c r="A61" s="8" t="s">
        <v>6</v>
      </c>
      <c r="B61" s="13"/>
      <c r="C61" s="13"/>
      <c r="D61" s="13"/>
      <c r="E61" s="13"/>
      <c r="F61" s="13"/>
    </row>
    <row r="62" spans="1:6" x14ac:dyDescent="0.25">
      <c r="A62" t="s">
        <v>1</v>
      </c>
      <c r="B62" s="13" t="e">
        <f>SUM(#REF!)</f>
        <v>#REF!</v>
      </c>
      <c r="C62" s="13"/>
      <c r="D62" s="13">
        <v>593982352.30999994</v>
      </c>
      <c r="E62" s="13"/>
      <c r="F62" s="13">
        <v>4239466798.0799999</v>
      </c>
    </row>
    <row r="63" spans="1:6" x14ac:dyDescent="0.25">
      <c r="A63" t="s">
        <v>2</v>
      </c>
      <c r="B63" s="13" t="e">
        <f>SUM(#REF!)</f>
        <v>#REF!</v>
      </c>
      <c r="C63" s="13"/>
      <c r="D63" s="13">
        <v>541292768.73000002</v>
      </c>
      <c r="E63" s="13"/>
      <c r="F63" s="13">
        <v>3847464507.2199998</v>
      </c>
    </row>
    <row r="64" spans="1:6" x14ac:dyDescent="0.25">
      <c r="A64" t="s">
        <v>0</v>
      </c>
      <c r="B64" s="13" t="e">
        <f>SUM(#REF!)</f>
        <v>#REF!</v>
      </c>
      <c r="C64" s="13"/>
      <c r="D64" s="13">
        <v>2450279.23</v>
      </c>
      <c r="E64" s="13"/>
      <c r="F64" s="13">
        <v>9919426.1600000001</v>
      </c>
    </row>
    <row r="65" spans="1:6" x14ac:dyDescent="0.25">
      <c r="A65" t="s">
        <v>30</v>
      </c>
      <c r="B65" s="13" t="e">
        <f>SUM(#REF!)</f>
        <v>#REF!</v>
      </c>
      <c r="C65" s="13"/>
      <c r="D65" s="13">
        <v>0</v>
      </c>
      <c r="E65" s="13"/>
      <c r="F65" s="13">
        <v>209731.6</v>
      </c>
    </row>
    <row r="66" spans="1:6" x14ac:dyDescent="0.25">
      <c r="A66" t="s">
        <v>31</v>
      </c>
      <c r="B66" s="13" t="e">
        <f>SUM(#REF!)</f>
        <v>#REF!</v>
      </c>
      <c r="C66" s="13"/>
      <c r="D66" s="13">
        <v>50239304.349999994</v>
      </c>
      <c r="E66" s="13"/>
      <c r="F66" s="13">
        <v>382292596.30000007</v>
      </c>
    </row>
    <row r="67" spans="1:6" x14ac:dyDescent="0.25">
      <c r="A67" t="s">
        <v>25</v>
      </c>
      <c r="B67" s="13" t="e">
        <f>B66*0.55</f>
        <v>#REF!</v>
      </c>
      <c r="C67" s="13"/>
      <c r="D67" s="13">
        <f>D66*0.55</f>
        <v>27631617.392499998</v>
      </c>
      <c r="E67" s="13"/>
      <c r="F67" s="13">
        <f>F66*0.55</f>
        <v>210260927.96500006</v>
      </c>
    </row>
    <row r="68" spans="1:6" x14ac:dyDescent="0.25">
      <c r="A68" t="s">
        <v>32</v>
      </c>
      <c r="B68" s="13" t="e">
        <f>B66*0.45</f>
        <v>#REF!</v>
      </c>
      <c r="C68" s="13"/>
      <c r="D68" s="13">
        <f>D66*0.45</f>
        <v>22607686.9575</v>
      </c>
      <c r="E68" s="13"/>
      <c r="F68" s="13">
        <f>F66*0.45</f>
        <v>172031668.33500004</v>
      </c>
    </row>
    <row r="69" spans="1:6" x14ac:dyDescent="0.25">
      <c r="A69" t="s">
        <v>5</v>
      </c>
      <c r="B69" s="17">
        <f>B58+B48+B36+B25+B15</f>
        <v>9907</v>
      </c>
    </row>
    <row r="72" spans="1:6" ht="76.5" customHeight="1" x14ac:dyDescent="0.3">
      <c r="A72" s="92" t="s">
        <v>51</v>
      </c>
      <c r="B72" s="92"/>
      <c r="C72" s="92"/>
      <c r="D72" s="92"/>
      <c r="E72" s="92"/>
      <c r="F72" s="92"/>
    </row>
    <row r="73" spans="1:6" ht="13" x14ac:dyDescent="0.3">
      <c r="A73" s="27"/>
    </row>
    <row r="74" spans="1:6" ht="13" x14ac:dyDescent="0.3">
      <c r="A74" s="27"/>
    </row>
    <row r="75" spans="1:6" ht="13" x14ac:dyDescent="0.3">
      <c r="A75" s="27"/>
    </row>
    <row r="76" spans="1:6" ht="13" x14ac:dyDescent="0.3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4.453125" style="1" bestFit="1" customWidth="1"/>
  </cols>
  <sheetData>
    <row r="1" spans="1:7" ht="60.75" customHeight="1" x14ac:dyDescent="0.3">
      <c r="A1" s="87"/>
      <c r="B1" s="87"/>
      <c r="C1" s="87"/>
      <c r="D1" s="87"/>
      <c r="E1" s="87"/>
      <c r="F1" s="87"/>
    </row>
    <row r="2" spans="1:7" ht="26.25" customHeight="1" x14ac:dyDescent="0.35">
      <c r="A2" s="88" t="s">
        <v>22</v>
      </c>
      <c r="B2" s="89"/>
      <c r="C2" s="89"/>
      <c r="D2" s="89"/>
      <c r="E2" s="89"/>
      <c r="F2" s="89"/>
    </row>
    <row r="3" spans="1:7" ht="26.25" customHeight="1" x14ac:dyDescent="0.3"/>
    <row r="4" spans="1:7" x14ac:dyDescent="0.3">
      <c r="B4" s="10"/>
      <c r="C4" s="10"/>
      <c r="D4" s="12" t="s">
        <v>14</v>
      </c>
      <c r="E4" s="10"/>
      <c r="F4" s="12" t="s">
        <v>13</v>
      </c>
    </row>
    <row r="5" spans="1:7" x14ac:dyDescent="0.3">
      <c r="A5" s="9"/>
      <c r="B5" s="9" t="s">
        <v>15</v>
      </c>
      <c r="C5" s="9"/>
      <c r="D5" s="11" t="s">
        <v>11</v>
      </c>
      <c r="F5" s="11" t="s">
        <v>8</v>
      </c>
      <c r="G5" s="2"/>
    </row>
    <row r="7" spans="1:7" x14ac:dyDescent="0.3">
      <c r="A7" s="8" t="s">
        <v>3</v>
      </c>
      <c r="B7" s="8"/>
      <c r="C7" s="8"/>
    </row>
    <row r="8" spans="1:7" x14ac:dyDescent="0.3">
      <c r="A8" t="s">
        <v>1</v>
      </c>
      <c r="B8" s="13">
        <v>35168565.269999996</v>
      </c>
      <c r="D8" s="13">
        <v>72308788.079999983</v>
      </c>
      <c r="F8" s="13">
        <v>72308788.079999983</v>
      </c>
      <c r="G8" s="21"/>
    </row>
    <row r="9" spans="1:7" x14ac:dyDescent="0.3">
      <c r="A9" t="s">
        <v>2</v>
      </c>
      <c r="B9" s="13">
        <v>31572270.079999998</v>
      </c>
      <c r="D9" s="13">
        <v>64881184.310000002</v>
      </c>
      <c r="F9" s="13">
        <v>64881184.310000002</v>
      </c>
      <c r="G9" s="21"/>
    </row>
    <row r="10" spans="1:7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7" x14ac:dyDescent="0.3">
      <c r="A11" t="s">
        <v>31</v>
      </c>
      <c r="B11" s="13">
        <f>+B8-B9-B10</f>
        <v>3596295.1899999976</v>
      </c>
      <c r="D11" s="13">
        <f>+D8-D9-D10</f>
        <v>7427603.7699999809</v>
      </c>
      <c r="F11" s="13">
        <f>+F8-F9-F10</f>
        <v>7427603.7699999809</v>
      </c>
      <c r="G11" s="21"/>
    </row>
    <row r="12" spans="1:7" x14ac:dyDescent="0.3">
      <c r="A12" t="s">
        <v>25</v>
      </c>
      <c r="B12" s="13">
        <v>1977962.3544999987</v>
      </c>
      <c r="D12" s="13">
        <v>4085182.0734999897</v>
      </c>
      <c r="F12" s="13">
        <v>4085182.0734999897</v>
      </c>
      <c r="G12" s="21"/>
    </row>
    <row r="13" spans="1:7" x14ac:dyDescent="0.3">
      <c r="A13" t="s">
        <v>32</v>
      </c>
      <c r="B13" s="13">
        <v>1618332.8354999989</v>
      </c>
      <c r="D13" s="13">
        <v>3342421.6964999917</v>
      </c>
      <c r="F13" s="13">
        <v>3342421.6964999917</v>
      </c>
      <c r="G13" s="21"/>
    </row>
    <row r="14" spans="1:7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F76"/>
  <sheetViews>
    <sheetView zoomScaleNormal="100" workbookViewId="0">
      <selection activeCell="A5" sqref="A5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5">
      <c r="A5" s="9"/>
      <c r="B5" s="11" t="s">
        <v>73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37787487.030000001</v>
      </c>
      <c r="C8" s="13"/>
      <c r="D8" s="13">
        <v>57140183.270000011</v>
      </c>
      <c r="E8" s="13"/>
      <c r="F8" s="13">
        <v>789539617.09000003</v>
      </c>
    </row>
    <row r="9" spans="1:6" x14ac:dyDescent="0.25">
      <c r="A9" t="s">
        <v>2</v>
      </c>
      <c r="B9" s="13">
        <v>34426195.339999996</v>
      </c>
      <c r="C9" s="13"/>
      <c r="D9" s="13">
        <v>51968981.770000003</v>
      </c>
      <c r="E9" s="13"/>
      <c r="F9" s="13">
        <v>714127639.49000001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3361291.69</v>
      </c>
      <c r="C12" s="13"/>
      <c r="D12" s="13">
        <v>5171201.5</v>
      </c>
      <c r="E12" s="13"/>
      <c r="F12" s="13">
        <v>75604719.629999995</v>
      </c>
    </row>
    <row r="13" spans="1:6" x14ac:dyDescent="0.25">
      <c r="A13" t="s">
        <v>25</v>
      </c>
      <c r="B13" s="13">
        <v>1848710.4295000003</v>
      </c>
      <c r="C13" s="13"/>
      <c r="D13" s="13">
        <v>2844160.8250000002</v>
      </c>
      <c r="E13" s="13"/>
      <c r="F13" s="13">
        <v>41582595.796499997</v>
      </c>
    </row>
    <row r="14" spans="1:6" x14ac:dyDescent="0.25">
      <c r="A14" t="s">
        <v>32</v>
      </c>
      <c r="B14" s="13">
        <v>1512581.2605000003</v>
      </c>
      <c r="C14" s="13"/>
      <c r="D14" s="13">
        <v>2327040.6750000003</v>
      </c>
      <c r="E14" s="13"/>
      <c r="F14" s="13">
        <v>34022123.833499998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64980237.980000004</v>
      </c>
      <c r="C19" s="13"/>
      <c r="D19" s="13">
        <v>105275775.01000001</v>
      </c>
      <c r="E19" s="13"/>
      <c r="F19" s="13">
        <v>1364978562.6099999</v>
      </c>
    </row>
    <row r="20" spans="1:6" x14ac:dyDescent="0.25">
      <c r="A20" t="s">
        <v>2</v>
      </c>
      <c r="B20" s="13">
        <v>59269117.140000001</v>
      </c>
      <c r="C20" s="13"/>
      <c r="D20" s="13">
        <v>95992111.779999986</v>
      </c>
      <c r="E20" s="13"/>
      <c r="F20" s="13">
        <v>1242558240.6600001</v>
      </c>
    </row>
    <row r="21" spans="1:6" x14ac:dyDescent="0.25">
      <c r="A21" t="s">
        <v>0</v>
      </c>
      <c r="B21" s="13">
        <v>353069.23</v>
      </c>
      <c r="C21" s="13"/>
      <c r="D21" s="13">
        <v>827279.69</v>
      </c>
      <c r="E21" s="13"/>
      <c r="F21" s="13">
        <v>3398268.58</v>
      </c>
    </row>
    <row r="22" spans="1:6" x14ac:dyDescent="0.25">
      <c r="A22" t="s">
        <v>31</v>
      </c>
      <c r="B22" s="13">
        <v>5358051.6100000003</v>
      </c>
      <c r="C22" s="13"/>
      <c r="D22" s="13">
        <v>8456383.5399999991</v>
      </c>
      <c r="E22" s="13"/>
      <c r="F22" s="13">
        <v>119022053.37</v>
      </c>
    </row>
    <row r="23" spans="1:6" x14ac:dyDescent="0.25">
      <c r="A23" t="s">
        <v>25</v>
      </c>
      <c r="B23" s="13">
        <v>2946928.3854999999</v>
      </c>
      <c r="C23" s="13"/>
      <c r="D23" s="13">
        <v>4651010.9469999997</v>
      </c>
      <c r="E23" s="13"/>
      <c r="F23" s="13">
        <v>65462129.353500009</v>
      </c>
    </row>
    <row r="24" spans="1:6" x14ac:dyDescent="0.25">
      <c r="A24" t="s">
        <v>32</v>
      </c>
      <c r="B24" s="13">
        <v>2411123.2245</v>
      </c>
      <c r="C24" s="13"/>
      <c r="D24" s="13">
        <v>3805372.5929999999</v>
      </c>
      <c r="E24" s="13"/>
      <c r="F24" s="13">
        <v>53559924.016500004</v>
      </c>
    </row>
    <row r="25" spans="1:6" x14ac:dyDescent="0.25">
      <c r="A25" t="s">
        <v>5</v>
      </c>
      <c r="B25" s="26">
        <v>2143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65711066.969999999</v>
      </c>
      <c r="C29" s="13"/>
      <c r="D29" s="13">
        <v>103707654.26000001</v>
      </c>
      <c r="E29" s="13"/>
      <c r="F29" s="13">
        <v>1226256408.6600001</v>
      </c>
    </row>
    <row r="30" spans="1:6" x14ac:dyDescent="0.25">
      <c r="A30" t="s">
        <v>2</v>
      </c>
      <c r="B30" s="13">
        <v>59638371.129999995</v>
      </c>
      <c r="C30" s="13"/>
      <c r="D30" s="13">
        <v>94058801.25999999</v>
      </c>
      <c r="E30" s="13"/>
      <c r="F30" s="13">
        <v>1110048014.8099999</v>
      </c>
    </row>
    <row r="31" spans="1:6" x14ac:dyDescent="0.25">
      <c r="A31" t="s">
        <v>0</v>
      </c>
      <c r="B31" s="13">
        <v>429595.19</v>
      </c>
      <c r="C31" s="13"/>
      <c r="D31" s="13">
        <v>697969.43</v>
      </c>
      <c r="E31" s="13"/>
      <c r="F31" s="13">
        <v>5042206.0599999996</v>
      </c>
    </row>
    <row r="32" spans="1:6" x14ac:dyDescent="0.25">
      <c r="A32" t="s">
        <v>30</v>
      </c>
      <c r="B32" s="31">
        <v>0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>
        <v>5643100.6499999985</v>
      </c>
      <c r="C33" s="13"/>
      <c r="D33" s="13">
        <v>8950883.5700000003</v>
      </c>
      <c r="E33" s="13"/>
      <c r="F33" s="13">
        <v>111176767.35999998</v>
      </c>
    </row>
    <row r="34" spans="1:6" x14ac:dyDescent="0.25">
      <c r="A34" t="s">
        <v>25</v>
      </c>
      <c r="B34" s="13">
        <v>3103705.3574999995</v>
      </c>
      <c r="C34" s="13"/>
      <c r="D34" s="13">
        <v>4922985.9635000005</v>
      </c>
      <c r="E34" s="13"/>
      <c r="F34" s="13">
        <v>61147222.047999993</v>
      </c>
    </row>
    <row r="35" spans="1:6" x14ac:dyDescent="0.25">
      <c r="A35" t="s">
        <v>32</v>
      </c>
      <c r="B35" s="13">
        <v>2539395.2924999995</v>
      </c>
      <c r="C35" s="13"/>
      <c r="D35" s="13">
        <v>4027897.6065000002</v>
      </c>
      <c r="E35" s="13"/>
      <c r="F35" s="13">
        <v>50029545.311999992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2" t="s">
        <v>51</v>
      </c>
      <c r="B39" s="92"/>
      <c r="C39" s="92"/>
      <c r="D39" s="92"/>
      <c r="E39" s="92"/>
      <c r="F39" s="92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33368355.190000005</v>
      </c>
      <c r="C42" s="13"/>
      <c r="D42" s="13">
        <v>51853530.440000005</v>
      </c>
      <c r="E42" s="13"/>
      <c r="F42" s="13">
        <v>582687000.38999999</v>
      </c>
    </row>
    <row r="43" spans="1:6" x14ac:dyDescent="0.25">
      <c r="A43" t="s">
        <v>2</v>
      </c>
      <c r="B43" s="13">
        <v>30218454.960000001</v>
      </c>
      <c r="C43" s="13"/>
      <c r="D43" s="13">
        <v>47029213.319999993</v>
      </c>
      <c r="E43" s="13"/>
      <c r="F43" s="13">
        <v>528486951.66000003</v>
      </c>
    </row>
    <row r="44" spans="1:6" x14ac:dyDescent="0.25">
      <c r="A44" t="s">
        <v>0</v>
      </c>
      <c r="B44" s="13">
        <v>33517</v>
      </c>
      <c r="C44" s="13"/>
      <c r="D44" s="13">
        <v>42471.5</v>
      </c>
      <c r="E44" s="13"/>
      <c r="F44" s="13">
        <v>589982.91</v>
      </c>
    </row>
    <row r="45" spans="1:6" x14ac:dyDescent="0.25">
      <c r="A45" t="s">
        <v>31</v>
      </c>
      <c r="B45" s="13">
        <v>3116383.23</v>
      </c>
      <c r="C45" s="13"/>
      <c r="D45" s="13">
        <v>4781845.62</v>
      </c>
      <c r="E45" s="13"/>
      <c r="F45" s="13">
        <v>53610065.82</v>
      </c>
    </row>
    <row r="46" spans="1:6" x14ac:dyDescent="0.25">
      <c r="A46" t="s">
        <v>25</v>
      </c>
      <c r="B46" s="13">
        <v>1714010.7764999999</v>
      </c>
      <c r="C46" s="13"/>
      <c r="D46" s="13">
        <v>2630015.0910000005</v>
      </c>
      <c r="E46" s="13"/>
      <c r="F46" s="13">
        <v>29485536.201000001</v>
      </c>
    </row>
    <row r="47" spans="1:6" x14ac:dyDescent="0.25">
      <c r="A47" t="s">
        <v>32</v>
      </c>
      <c r="B47" s="13">
        <v>1402372.4534999998</v>
      </c>
      <c r="C47" s="13"/>
      <c r="D47" s="13">
        <v>2151830.5290000001</v>
      </c>
      <c r="E47" s="13"/>
      <c r="F47" s="13">
        <v>24124529.618999999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9" t="s">
        <v>74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2930008.5</v>
      </c>
      <c r="C52" s="13"/>
      <c r="D52" s="13">
        <v>2930008.5</v>
      </c>
      <c r="E52" s="13"/>
      <c r="F52" s="13">
        <v>2930008.5</v>
      </c>
    </row>
    <row r="53" spans="1:6" x14ac:dyDescent="0.25">
      <c r="A53" t="s">
        <v>2</v>
      </c>
      <c r="B53" s="13">
        <v>2659792.37</v>
      </c>
      <c r="C53" s="13"/>
      <c r="D53" s="13">
        <v>2659792.37</v>
      </c>
      <c r="E53" s="13"/>
      <c r="F53" s="13">
        <v>2659792.37</v>
      </c>
    </row>
    <row r="54" spans="1:6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6" x14ac:dyDescent="0.25">
      <c r="A55" t="s">
        <v>31</v>
      </c>
      <c r="B55" s="13">
        <v>270216.13</v>
      </c>
      <c r="C55" s="13"/>
      <c r="D55" s="13">
        <v>270216.13</v>
      </c>
      <c r="E55" s="13"/>
      <c r="F55" s="13">
        <v>270216.13</v>
      </c>
    </row>
    <row r="56" spans="1:6" x14ac:dyDescent="0.25">
      <c r="A56" t="s">
        <v>25</v>
      </c>
      <c r="B56" s="13">
        <v>148618.87150000015</v>
      </c>
      <c r="C56" s="13"/>
      <c r="D56" s="13">
        <v>148618.87150000001</v>
      </c>
      <c r="E56" s="13"/>
      <c r="F56" s="13">
        <v>148618.87150000001</v>
      </c>
    </row>
    <row r="57" spans="1:6" x14ac:dyDescent="0.25">
      <c r="A57" t="s">
        <v>32</v>
      </c>
      <c r="B57" s="13">
        <v>121597.25850000011</v>
      </c>
      <c r="C57" s="13"/>
      <c r="D57" s="13">
        <v>121597.25850000001</v>
      </c>
      <c r="E57" s="13"/>
      <c r="F57" s="13">
        <v>121597.25850000001</v>
      </c>
    </row>
    <row r="58" spans="1:6" x14ac:dyDescent="0.25">
      <c r="A58" t="s">
        <v>5</v>
      </c>
      <c r="B58" s="26">
        <v>1738</v>
      </c>
      <c r="C58" s="13"/>
      <c r="D58" s="13"/>
      <c r="E58" s="13"/>
      <c r="F58" s="13"/>
    </row>
    <row r="59" spans="1:6" x14ac:dyDescent="0.25">
      <c r="B59" s="13"/>
      <c r="C59" s="13"/>
      <c r="D59" s="13"/>
      <c r="E59" s="13"/>
      <c r="F59" s="13"/>
    </row>
    <row r="60" spans="1:6" x14ac:dyDescent="0.25">
      <c r="B60" s="13"/>
      <c r="C60" s="13"/>
      <c r="D60" s="13"/>
      <c r="E60" s="13"/>
      <c r="F60" s="13"/>
    </row>
    <row r="61" spans="1:6" x14ac:dyDescent="0.25">
      <c r="A61" s="8" t="s">
        <v>6</v>
      </c>
      <c r="B61" s="13"/>
      <c r="C61" s="13"/>
      <c r="D61" s="13"/>
      <c r="E61" s="13"/>
      <c r="F61" s="13"/>
    </row>
    <row r="62" spans="1:6" x14ac:dyDescent="0.25">
      <c r="A62" t="s">
        <v>1</v>
      </c>
      <c r="B62" s="13">
        <v>204777155.67000002</v>
      </c>
      <c r="C62" s="13"/>
      <c r="D62" s="13">
        <v>320907151.48000002</v>
      </c>
      <c r="E62" s="13"/>
      <c r="F62" s="13">
        <v>3966391597.25</v>
      </c>
    </row>
    <row r="63" spans="1:6" x14ac:dyDescent="0.25">
      <c r="A63" t="s">
        <v>2</v>
      </c>
      <c r="B63" s="13">
        <v>186211930.94</v>
      </c>
      <c r="C63" s="13"/>
      <c r="D63" s="13">
        <v>291708900.5</v>
      </c>
      <c r="E63" s="13"/>
      <c r="F63" s="13">
        <v>3597880638.9899998</v>
      </c>
    </row>
    <row r="64" spans="1:6" x14ac:dyDescent="0.25">
      <c r="A64" t="s">
        <v>0</v>
      </c>
      <c r="B64" s="13">
        <v>816181.42</v>
      </c>
      <c r="C64" s="13"/>
      <c r="D64" s="13">
        <v>1567720.62</v>
      </c>
      <c r="E64" s="13"/>
      <c r="F64" s="13">
        <v>9036867.5500000007</v>
      </c>
    </row>
    <row r="65" spans="1:6" x14ac:dyDescent="0.25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5">
      <c r="A66" t="s">
        <v>31</v>
      </c>
      <c r="B66" s="13">
        <v>17749043.309999999</v>
      </c>
      <c r="C66" s="13"/>
      <c r="D66" s="13">
        <v>27630530.359999996</v>
      </c>
      <c r="E66" s="13"/>
      <c r="F66" s="13">
        <v>359683822.31000006</v>
      </c>
    </row>
    <row r="67" spans="1:6" x14ac:dyDescent="0.25">
      <c r="A67" t="s">
        <v>25</v>
      </c>
      <c r="B67" s="13">
        <v>9761973.8204999994</v>
      </c>
      <c r="C67" s="13"/>
      <c r="D67" s="13">
        <v>15196791.697999999</v>
      </c>
      <c r="E67" s="13"/>
      <c r="F67" s="13">
        <v>197826102.27050006</v>
      </c>
    </row>
    <row r="68" spans="1:6" x14ac:dyDescent="0.25">
      <c r="A68" t="s">
        <v>32</v>
      </c>
      <c r="B68" s="13">
        <v>7987069.4894999992</v>
      </c>
      <c r="C68" s="13"/>
      <c r="D68" s="13">
        <v>12433738.661999999</v>
      </c>
      <c r="E68" s="13"/>
      <c r="F68" s="13">
        <v>161857720.03950003</v>
      </c>
    </row>
    <row r="69" spans="1:6" x14ac:dyDescent="0.25">
      <c r="A69" t="s">
        <v>5</v>
      </c>
      <c r="B69" s="17">
        <v>9734</v>
      </c>
    </row>
    <row r="72" spans="1:6" ht="76.5" customHeight="1" x14ac:dyDescent="0.3">
      <c r="A72" s="92" t="s">
        <v>51</v>
      </c>
      <c r="B72" s="92"/>
      <c r="C72" s="92"/>
      <c r="D72" s="92"/>
      <c r="E72" s="92"/>
      <c r="F72" s="92"/>
    </row>
    <row r="73" spans="1:6" ht="13" x14ac:dyDescent="0.3">
      <c r="A73" s="27"/>
    </row>
    <row r="74" spans="1:6" ht="13" x14ac:dyDescent="0.3">
      <c r="A74" s="27"/>
    </row>
    <row r="75" spans="1:6" ht="13" x14ac:dyDescent="0.3">
      <c r="A75" s="27"/>
    </row>
    <row r="76" spans="1:6" ht="13" x14ac:dyDescent="0.3">
      <c r="A76" s="27"/>
    </row>
  </sheetData>
  <mergeCells count="4">
    <mergeCell ref="A1:F1"/>
    <mergeCell ref="A2:F2"/>
    <mergeCell ref="A39:F39"/>
    <mergeCell ref="A72:F72"/>
  </mergeCells>
  <phoneticPr fontId="8" type="noConversion"/>
  <pageMargins left="0.75" right="0.75" top="1" bottom="1" header="0.5" footer="0.5"/>
  <pageSetup scale="90" orientation="portrait" r:id="rId1"/>
  <headerFooter alignWithMargins="0"/>
  <rowBreaks count="1" manualBreakCount="1">
    <brk id="40" max="5" man="1"/>
  </rowBreak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66"/>
  <sheetViews>
    <sheetView workbookViewId="0">
      <selection activeCell="A8" sqref="A8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94"/>
      <c r="B1" s="94"/>
      <c r="C1" s="94"/>
      <c r="D1" s="94"/>
      <c r="E1" s="94"/>
      <c r="F1" s="94"/>
      <c r="G1" s="94"/>
      <c r="H1" s="94"/>
    </row>
    <row r="2" spans="1:8" ht="17.5" x14ac:dyDescent="0.35">
      <c r="A2" s="88" t="s">
        <v>22</v>
      </c>
      <c r="B2" s="89"/>
      <c r="C2" s="89"/>
      <c r="D2" s="89"/>
      <c r="E2" s="89"/>
      <c r="F2" s="89"/>
      <c r="G2" s="89"/>
      <c r="H2" s="89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67</v>
      </c>
      <c r="E4" s="10"/>
      <c r="F4" s="16" t="s">
        <v>72</v>
      </c>
      <c r="G4" s="10"/>
      <c r="H4" s="16" t="s">
        <v>28</v>
      </c>
    </row>
    <row r="5" spans="1:8" x14ac:dyDescent="0.25">
      <c r="A5" s="9"/>
      <c r="B5" s="11" t="s">
        <v>71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36867284.939999998</v>
      </c>
      <c r="C8" s="13"/>
      <c r="D8" s="13">
        <v>157091053.13000003</v>
      </c>
      <c r="E8" s="13"/>
      <c r="F8" s="13">
        <v>19352696.240000002</v>
      </c>
      <c r="G8" s="13"/>
      <c r="H8" s="13">
        <v>751752130.06000006</v>
      </c>
    </row>
    <row r="9" spans="1:8" x14ac:dyDescent="0.25">
      <c r="A9" t="s">
        <v>2</v>
      </c>
      <c r="B9" s="13">
        <v>33352013.539999999</v>
      </c>
      <c r="C9" s="13"/>
      <c r="D9" s="13">
        <v>142176891.88999999</v>
      </c>
      <c r="E9" s="13"/>
      <c r="F9" s="13">
        <v>17542786.43</v>
      </c>
      <c r="G9" s="13"/>
      <c r="H9" s="13">
        <v>679701444.14999998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f>B8-B9</f>
        <v>3515271.3999999985</v>
      </c>
      <c r="C12" s="13"/>
      <c r="D12" s="13">
        <v>14914161.240000002</v>
      </c>
      <c r="E12" s="13"/>
      <c r="F12" s="13">
        <v>1809909.81</v>
      </c>
      <c r="G12" s="13"/>
      <c r="H12" s="13">
        <v>72243427.939999998</v>
      </c>
    </row>
    <row r="13" spans="1:8" x14ac:dyDescent="0.25">
      <c r="A13" t="s">
        <v>25</v>
      </c>
      <c r="B13" s="13">
        <f>B12*0.55</f>
        <v>1933399.2699999993</v>
      </c>
      <c r="C13" s="13"/>
      <c r="D13" s="13">
        <f>D12*0.55</f>
        <v>8202788.6820000019</v>
      </c>
      <c r="E13" s="13"/>
      <c r="F13" s="13">
        <f>F12*0.55</f>
        <v>995450.3955000001</v>
      </c>
      <c r="G13" s="13"/>
      <c r="H13" s="13">
        <f>H12*0.55</f>
        <v>39733885.366999999</v>
      </c>
    </row>
    <row r="14" spans="1:8" x14ac:dyDescent="0.25">
      <c r="A14" t="s">
        <v>32</v>
      </c>
      <c r="B14" s="13">
        <f>B12*0.45</f>
        <v>1581872.1299999994</v>
      </c>
      <c r="C14" s="13"/>
      <c r="D14" s="13">
        <f>D12*0.45</f>
        <v>6711372.5580000011</v>
      </c>
      <c r="E14" s="13"/>
      <c r="F14" s="13">
        <f>F12*0.45</f>
        <v>814459.41450000007</v>
      </c>
      <c r="G14" s="13"/>
      <c r="H14" s="13">
        <f>H12*0.45</f>
        <v>32509542.572999999</v>
      </c>
    </row>
    <row r="15" spans="1:8" x14ac:dyDescent="0.25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70461112.480000004</v>
      </c>
      <c r="C19" s="13"/>
      <c r="D19" s="13">
        <v>269119740.82999998</v>
      </c>
      <c r="E19" s="13"/>
      <c r="F19" s="13">
        <v>40295537.030000001</v>
      </c>
      <c r="G19" s="13"/>
      <c r="H19" s="13">
        <v>1299998324.6299999</v>
      </c>
    </row>
    <row r="20" spans="1:8" x14ac:dyDescent="0.25">
      <c r="A20" t="s">
        <v>2</v>
      </c>
      <c r="B20" s="13">
        <v>64322749.719999999</v>
      </c>
      <c r="C20" s="13"/>
      <c r="D20" s="13">
        <v>244909975.45000002</v>
      </c>
      <c r="E20" s="13"/>
      <c r="F20" s="13">
        <v>36722994.640000001</v>
      </c>
      <c r="G20" s="13"/>
      <c r="H20" s="13">
        <v>1183289123.5200002</v>
      </c>
    </row>
    <row r="21" spans="1:8" x14ac:dyDescent="0.25">
      <c r="A21" t="s">
        <v>0</v>
      </c>
      <c r="B21" s="13">
        <v>554318.6</v>
      </c>
      <c r="C21" s="13"/>
      <c r="D21" s="13">
        <v>1452528.14</v>
      </c>
      <c r="E21" s="13"/>
      <c r="F21" s="13">
        <v>474210.46</v>
      </c>
      <c r="G21" s="13"/>
      <c r="H21" s="13">
        <v>3045199.35</v>
      </c>
    </row>
    <row r="22" spans="1:8" x14ac:dyDescent="0.25">
      <c r="A22" t="s">
        <v>31</v>
      </c>
      <c r="B22" s="13">
        <f>B19-B20-B21</f>
        <v>5584044.1600000057</v>
      </c>
      <c r="C22" s="13"/>
      <c r="D22" s="13">
        <v>22757237.24000001</v>
      </c>
      <c r="E22" s="13"/>
      <c r="F22" s="13">
        <v>3098331.93</v>
      </c>
      <c r="G22" s="13"/>
      <c r="H22" s="13">
        <v>113664001.76000001</v>
      </c>
    </row>
    <row r="23" spans="1:8" x14ac:dyDescent="0.25">
      <c r="A23" t="s">
        <v>25</v>
      </c>
      <c r="B23" s="13">
        <f>B22*0.55</f>
        <v>3071224.2880000034</v>
      </c>
      <c r="C23" s="13"/>
      <c r="D23" s="13">
        <f>D22*0.55</f>
        <v>12516480.482000006</v>
      </c>
      <c r="E23" s="13"/>
      <c r="F23" s="13">
        <f>F22*0.55</f>
        <v>1704082.5615000003</v>
      </c>
      <c r="G23" s="13"/>
      <c r="H23" s="13">
        <f>H22*0.55</f>
        <v>62515200.96800001</v>
      </c>
    </row>
    <row r="24" spans="1:8" x14ac:dyDescent="0.25">
      <c r="A24" t="s">
        <v>32</v>
      </c>
      <c r="B24" s="13">
        <f>B22*0.45</f>
        <v>2512819.8720000028</v>
      </c>
      <c r="C24" s="13"/>
      <c r="D24" s="13">
        <f>D22*0.45</f>
        <v>10240756.758000005</v>
      </c>
      <c r="E24" s="13"/>
      <c r="F24" s="13">
        <f>F22*0.45</f>
        <v>1394249.3685000001</v>
      </c>
      <c r="G24" s="13"/>
      <c r="H24" s="13">
        <f>H22*0.45</f>
        <v>51148800.792000003</v>
      </c>
    </row>
    <row r="25" spans="1:8" x14ac:dyDescent="0.25">
      <c r="A25" t="s">
        <v>5</v>
      </c>
      <c r="B25" s="26">
        <v>2143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75884476.859999999</v>
      </c>
      <c r="C29" s="13"/>
      <c r="D29" s="13">
        <v>294790544.52000004</v>
      </c>
      <c r="E29" s="13"/>
      <c r="F29" s="13">
        <v>37996587.289999999</v>
      </c>
      <c r="G29" s="13"/>
      <c r="H29" s="13">
        <v>1160545341.6900001</v>
      </c>
    </row>
    <row r="30" spans="1:8" x14ac:dyDescent="0.25">
      <c r="A30" t="s">
        <v>2</v>
      </c>
      <c r="B30" s="13">
        <v>68892176.159999996</v>
      </c>
      <c r="C30" s="13"/>
      <c r="D30" s="13">
        <v>267305496.94</v>
      </c>
      <c r="E30" s="13"/>
      <c r="F30" s="13">
        <v>34420430.129999995</v>
      </c>
      <c r="G30" s="13"/>
      <c r="H30" s="13">
        <v>1050409643.6799999</v>
      </c>
    </row>
    <row r="31" spans="1:8" x14ac:dyDescent="0.25">
      <c r="A31" t="s">
        <v>0</v>
      </c>
      <c r="B31" s="13">
        <v>789510.68</v>
      </c>
      <c r="C31" s="13"/>
      <c r="D31" s="13">
        <v>2477963.88</v>
      </c>
      <c r="E31" s="13"/>
      <c r="F31" s="13">
        <v>268374.24</v>
      </c>
      <c r="G31" s="13"/>
      <c r="H31" s="13">
        <v>4612610.87</v>
      </c>
    </row>
    <row r="32" spans="1:8" x14ac:dyDescent="0.25">
      <c r="A32" t="s">
        <v>30</v>
      </c>
      <c r="B32" s="13">
        <v>0</v>
      </c>
      <c r="C32" s="13"/>
      <c r="D32" s="13">
        <v>10579.57</v>
      </c>
      <c r="E32" s="13"/>
      <c r="F32" s="13">
        <v>0</v>
      </c>
      <c r="G32" s="13"/>
      <c r="H32" s="13">
        <v>10579.57</v>
      </c>
    </row>
    <row r="33" spans="1:8" x14ac:dyDescent="0.25">
      <c r="A33" t="s">
        <v>31</v>
      </c>
      <c r="B33" s="13">
        <f>B29-B30-B31</f>
        <v>6202790.0200000033</v>
      </c>
      <c r="C33" s="13"/>
      <c r="D33" s="13">
        <v>25017663.270000003</v>
      </c>
      <c r="E33" s="13"/>
      <c r="F33" s="13">
        <v>3307782.92</v>
      </c>
      <c r="G33" s="13"/>
      <c r="H33" s="13">
        <v>105533666.70999999</v>
      </c>
    </row>
    <row r="34" spans="1:8" x14ac:dyDescent="0.25">
      <c r="A34" t="s">
        <v>25</v>
      </c>
      <c r="B34" s="13">
        <f>B33*0.55</f>
        <v>3411534.5110000023</v>
      </c>
      <c r="C34" s="13"/>
      <c r="D34" s="13">
        <f>D33*0.55</f>
        <v>13759714.798500003</v>
      </c>
      <c r="E34" s="13"/>
      <c r="F34" s="13">
        <f>F33*0.55</f>
        <v>1819280.6060000001</v>
      </c>
      <c r="G34" s="13"/>
      <c r="H34" s="13">
        <f>H33*0.55</f>
        <v>58043516.690499999</v>
      </c>
    </row>
    <row r="35" spans="1:8" x14ac:dyDescent="0.25">
      <c r="A35" t="s">
        <v>32</v>
      </c>
      <c r="B35" s="13">
        <f>B33*0.45</f>
        <v>2791255.5090000015</v>
      </c>
      <c r="C35" s="13"/>
      <c r="D35" s="13">
        <f>D33*0.45</f>
        <v>11257948.471500002</v>
      </c>
      <c r="E35" s="13"/>
      <c r="F35" s="13">
        <f>F33*0.45</f>
        <v>1488502.314</v>
      </c>
      <c r="G35" s="13"/>
      <c r="H35" s="13">
        <f>H33*0.45</f>
        <v>47490150.019499995</v>
      </c>
    </row>
    <row r="36" spans="1:8" x14ac:dyDescent="0.25">
      <c r="A36" t="s">
        <v>5</v>
      </c>
      <c r="B36" s="24">
        <v>2744</v>
      </c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x14ac:dyDescent="0.25">
      <c r="B38" s="13"/>
      <c r="C38" s="13"/>
      <c r="D38" s="13"/>
      <c r="E38" s="13"/>
      <c r="F38" s="13"/>
      <c r="G38" s="13"/>
      <c r="H38" s="13"/>
    </row>
    <row r="39" spans="1:8" ht="76" customHeight="1" x14ac:dyDescent="0.3">
      <c r="A39" s="92" t="s">
        <v>51</v>
      </c>
      <c r="B39" s="92"/>
      <c r="C39" s="92"/>
      <c r="D39" s="92"/>
      <c r="E39" s="92"/>
      <c r="F39" s="92"/>
      <c r="G39" s="92"/>
      <c r="H39" s="92"/>
    </row>
    <row r="40" spans="1:8" x14ac:dyDescent="0.25">
      <c r="B40" s="13"/>
      <c r="C40" s="13"/>
      <c r="D40" s="13"/>
      <c r="E40" s="13"/>
      <c r="F40" s="13"/>
      <c r="G40" s="13"/>
      <c r="H40" s="13"/>
    </row>
    <row r="41" spans="1:8" x14ac:dyDescent="0.25">
      <c r="A41" s="9" t="s">
        <v>50</v>
      </c>
      <c r="B41" s="13"/>
      <c r="C41" s="13"/>
      <c r="D41" s="13"/>
      <c r="E41" s="13"/>
      <c r="F41" s="13"/>
      <c r="G41" s="13"/>
      <c r="H41" s="13"/>
    </row>
    <row r="42" spans="1:8" x14ac:dyDescent="0.25">
      <c r="A42" t="s">
        <v>1</v>
      </c>
      <c r="B42" s="13">
        <v>34207347.170000002</v>
      </c>
      <c r="C42" s="13"/>
      <c r="D42" s="13">
        <v>158509489.95000002</v>
      </c>
      <c r="E42" s="13"/>
      <c r="F42" s="13">
        <v>18485175.25</v>
      </c>
      <c r="G42" s="13"/>
      <c r="H42" s="13">
        <v>549318645.19999993</v>
      </c>
    </row>
    <row r="43" spans="1:8" x14ac:dyDescent="0.25">
      <c r="A43" t="s">
        <v>2</v>
      </c>
      <c r="B43" s="13">
        <v>30984529.350000001</v>
      </c>
      <c r="C43" s="13"/>
      <c r="D43" s="13">
        <v>143647762.39000002</v>
      </c>
      <c r="E43" s="13"/>
      <c r="F43" s="13">
        <v>16810758.359999999</v>
      </c>
      <c r="G43" s="13"/>
      <c r="H43" s="13">
        <v>498268496.70000005</v>
      </c>
    </row>
    <row r="44" spans="1:8" x14ac:dyDescent="0.25">
      <c r="A44" t="s">
        <v>0</v>
      </c>
      <c r="B44" s="13">
        <v>33833</v>
      </c>
      <c r="C44" s="13"/>
      <c r="D44" s="13">
        <v>387231.5</v>
      </c>
      <c r="E44" s="13"/>
      <c r="F44" s="13">
        <v>8954.5</v>
      </c>
      <c r="G44" s="13"/>
      <c r="H44" s="13">
        <v>556465.91</v>
      </c>
    </row>
    <row r="45" spans="1:8" x14ac:dyDescent="0.25">
      <c r="A45" t="s">
        <v>31</v>
      </c>
      <c r="B45" s="13">
        <f>B42-B43-B44</f>
        <v>3188984.8200000003</v>
      </c>
      <c r="C45" s="13"/>
      <c r="D45" s="13">
        <v>14474496.059999999</v>
      </c>
      <c r="E45" s="13"/>
      <c r="F45" s="13">
        <v>1665462.39</v>
      </c>
      <c r="G45" s="13"/>
      <c r="H45" s="13">
        <v>50493682.590000004</v>
      </c>
    </row>
    <row r="46" spans="1:8" x14ac:dyDescent="0.25">
      <c r="A46" t="s">
        <v>25</v>
      </c>
      <c r="B46" s="13">
        <f>B45*0.55</f>
        <v>1753941.6510000003</v>
      </c>
      <c r="C46" s="13"/>
      <c r="D46" s="13">
        <f>D45*0.55</f>
        <v>7960972.8329999996</v>
      </c>
      <c r="E46" s="13"/>
      <c r="F46" s="13">
        <f>F45*0.55</f>
        <v>916004.31449999998</v>
      </c>
      <c r="G46" s="13"/>
      <c r="H46" s="13">
        <f>H45*0.55</f>
        <v>27771525.424500003</v>
      </c>
    </row>
    <row r="47" spans="1:8" x14ac:dyDescent="0.25">
      <c r="A47" t="s">
        <v>32</v>
      </c>
      <c r="B47" s="13">
        <f>B45*0.45</f>
        <v>1435043.1690000002</v>
      </c>
      <c r="C47" s="13"/>
      <c r="D47" s="13">
        <f>D45*0.45</f>
        <v>6513523.227</v>
      </c>
      <c r="E47" s="13"/>
      <c r="F47" s="13">
        <f>F45*0.45</f>
        <v>749458.07549999992</v>
      </c>
      <c r="G47" s="13"/>
      <c r="H47" s="13">
        <f>H45*0.45</f>
        <v>22722157.165500004</v>
      </c>
    </row>
    <row r="48" spans="1:8" x14ac:dyDescent="0.25">
      <c r="A48" t="s">
        <v>5</v>
      </c>
      <c r="B48" s="26">
        <v>2000</v>
      </c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B50" s="13"/>
      <c r="C50" s="13"/>
      <c r="D50" s="13"/>
      <c r="E50" s="13"/>
      <c r="F50" s="13"/>
      <c r="G50" s="13"/>
      <c r="H50" s="13"/>
    </row>
    <row r="51" spans="1:8" x14ac:dyDescent="0.25">
      <c r="A51" s="8" t="s">
        <v>6</v>
      </c>
      <c r="B51" s="13"/>
      <c r="C51" s="13"/>
      <c r="D51" s="13"/>
      <c r="E51" s="13"/>
      <c r="F51" s="13"/>
      <c r="G51" s="13"/>
      <c r="H51" s="13"/>
    </row>
    <row r="52" spans="1:8" x14ac:dyDescent="0.25">
      <c r="A52" t="s">
        <v>1</v>
      </c>
      <c r="B52" s="13">
        <f>B42+B29+B19+B8</f>
        <v>217420221.44999999</v>
      </c>
      <c r="C52" s="13"/>
      <c r="D52" s="13">
        <v>879510828.42999995</v>
      </c>
      <c r="E52" s="13"/>
      <c r="F52" s="13">
        <v>116129995.81</v>
      </c>
      <c r="G52" s="13"/>
      <c r="H52" s="13">
        <v>3761614441.5799999</v>
      </c>
    </row>
    <row r="53" spans="1:8" x14ac:dyDescent="0.25">
      <c r="A53" t="s">
        <v>2</v>
      </c>
      <c r="B53" s="13">
        <f>B43+B30+B20+B9</f>
        <v>197551468.76999998</v>
      </c>
      <c r="C53" s="13"/>
      <c r="D53" s="13">
        <v>798040126.66999996</v>
      </c>
      <c r="E53" s="13"/>
      <c r="F53" s="13">
        <v>105496969.56</v>
      </c>
      <c r="G53" s="13"/>
      <c r="H53" s="13">
        <v>3411668708.0499997</v>
      </c>
    </row>
    <row r="54" spans="1:8" x14ac:dyDescent="0.25">
      <c r="A54" t="s">
        <v>0</v>
      </c>
      <c r="B54" s="13">
        <f>B44+B31+B21+B10</f>
        <v>1377662.28</v>
      </c>
      <c r="C54" s="13"/>
      <c r="D54" s="13">
        <v>4317723.5199999996</v>
      </c>
      <c r="E54" s="13"/>
      <c r="F54" s="13">
        <v>751539.19999999995</v>
      </c>
      <c r="G54" s="13"/>
      <c r="H54" s="13">
        <v>8220686.1299999999</v>
      </c>
    </row>
    <row r="55" spans="1:8" x14ac:dyDescent="0.25">
      <c r="A55" t="s">
        <v>30</v>
      </c>
      <c r="B55" s="13">
        <v>0</v>
      </c>
      <c r="C55" s="13"/>
      <c r="D55" s="13">
        <v>10579.57</v>
      </c>
      <c r="E55" s="13"/>
      <c r="F55" s="13">
        <v>0</v>
      </c>
      <c r="G55" s="13"/>
      <c r="H55" s="13">
        <v>209731.6</v>
      </c>
    </row>
    <row r="56" spans="1:8" x14ac:dyDescent="0.25">
      <c r="A56" t="s">
        <v>31</v>
      </c>
      <c r="B56" s="13">
        <f>B52-B53-B54</f>
        <v>18491090.400000006</v>
      </c>
      <c r="C56" s="13"/>
      <c r="D56" s="13">
        <v>77163557.810000032</v>
      </c>
      <c r="E56" s="13"/>
      <c r="F56" s="13">
        <v>9881487.0499999989</v>
      </c>
      <c r="G56" s="13"/>
      <c r="H56" s="13">
        <v>341934779.00000006</v>
      </c>
    </row>
    <row r="57" spans="1:8" x14ac:dyDescent="0.25">
      <c r="A57" t="s">
        <v>25</v>
      </c>
      <c r="B57" s="13">
        <f>B56*0.55</f>
        <v>10170099.720000004</v>
      </c>
      <c r="C57" s="13"/>
      <c r="D57" s="13">
        <f>D56*0.55</f>
        <v>42439956.795500018</v>
      </c>
      <c r="E57" s="13"/>
      <c r="F57" s="13">
        <f>F56*0.55</f>
        <v>5434817.8774999995</v>
      </c>
      <c r="G57" s="13"/>
      <c r="H57" s="13">
        <f>H56*0.55</f>
        <v>188064128.45000005</v>
      </c>
    </row>
    <row r="58" spans="1:8" x14ac:dyDescent="0.25">
      <c r="A58" t="s">
        <v>32</v>
      </c>
      <c r="B58" s="13">
        <f>B56*0.45</f>
        <v>8320990.6800000025</v>
      </c>
      <c r="C58" s="13"/>
      <c r="D58" s="13">
        <f>D56*0.45</f>
        <v>34723601.014500014</v>
      </c>
      <c r="E58" s="13"/>
      <c r="F58" s="13">
        <f>F56*0.45</f>
        <v>4446669.1724999994</v>
      </c>
      <c r="G58" s="13"/>
      <c r="H58" s="13">
        <f>H56*0.45</f>
        <v>153870650.55000004</v>
      </c>
    </row>
    <row r="59" spans="1:8" x14ac:dyDescent="0.25">
      <c r="A59" t="s">
        <v>5</v>
      </c>
      <c r="B59" s="24">
        <v>7996</v>
      </c>
    </row>
    <row r="60" spans="1:8" x14ac:dyDescent="0.25">
      <c r="B60" s="26"/>
    </row>
    <row r="62" spans="1:8" ht="76.5" customHeight="1" x14ac:dyDescent="0.3">
      <c r="A62" s="92" t="s">
        <v>51</v>
      </c>
      <c r="B62" s="92"/>
      <c r="C62" s="92"/>
      <c r="D62" s="92"/>
      <c r="E62" s="92"/>
      <c r="F62" s="92"/>
      <c r="G62" s="92"/>
      <c r="H62" s="92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H1"/>
    <mergeCell ref="A2:H2"/>
    <mergeCell ref="A39:H39"/>
    <mergeCell ref="A62:H62"/>
  </mergeCells>
  <phoneticPr fontId="8" type="noConversion"/>
  <pageMargins left="0.75" right="0.75" top="1" bottom="1" header="0.5" footer="0.5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F66"/>
  <sheetViews>
    <sheetView workbookViewId="0">
      <selection sqref="A1:F1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4"/>
      <c r="B1" s="94"/>
      <c r="C1" s="94"/>
      <c r="D1" s="94"/>
      <c r="E1" s="94"/>
      <c r="F1" s="94"/>
    </row>
    <row r="2" spans="1:6" ht="17.5" x14ac:dyDescent="0.35">
      <c r="A2" s="88" t="s">
        <v>22</v>
      </c>
      <c r="B2" s="89"/>
      <c r="C2" s="89"/>
      <c r="D2" s="89"/>
      <c r="E2" s="89"/>
      <c r="F2" s="89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5">
      <c r="A5" s="9"/>
      <c r="B5" s="11" t="s">
        <v>70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33960989.640000001</v>
      </c>
      <c r="C8" s="13"/>
      <c r="D8" s="13">
        <v>139576464.43000001</v>
      </c>
      <c r="E8" s="13"/>
      <c r="F8" s="13">
        <v>714884845.12000012</v>
      </c>
    </row>
    <row r="9" spans="1:6" x14ac:dyDescent="0.25">
      <c r="A9" t="s">
        <v>2</v>
      </c>
      <c r="B9" s="13">
        <v>30809077.290000003</v>
      </c>
      <c r="C9" s="13"/>
      <c r="D9" s="13">
        <v>126367664.78</v>
      </c>
      <c r="E9" s="13"/>
      <c r="F9" s="13">
        <v>646349430.61000001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3151912.35</v>
      </c>
      <c r="C12" s="13"/>
      <c r="D12" s="13">
        <v>13208799.650000002</v>
      </c>
      <c r="E12" s="13"/>
      <c r="F12" s="13">
        <v>68728156.540000007</v>
      </c>
    </row>
    <row r="13" spans="1:6" x14ac:dyDescent="0.25">
      <c r="A13" t="s">
        <v>25</v>
      </c>
      <c r="B13" s="13">
        <v>1733551.7924999988</v>
      </c>
      <c r="C13" s="13"/>
      <c r="D13" s="13">
        <v>7264839.807500002</v>
      </c>
      <c r="E13" s="13"/>
      <c r="F13" s="13">
        <v>37800486.09700001</v>
      </c>
    </row>
    <row r="14" spans="1:6" x14ac:dyDescent="0.25">
      <c r="A14" t="s">
        <v>32</v>
      </c>
      <c r="B14" s="13">
        <v>1418360.5574999989</v>
      </c>
      <c r="C14" s="13"/>
      <c r="D14" s="13">
        <v>5943959.8425000012</v>
      </c>
      <c r="E14" s="13"/>
      <c r="F14" s="13">
        <v>30927670.443000004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59392269.710000001</v>
      </c>
      <c r="C19" s="13"/>
      <c r="D19" s="13">
        <v>238954165.37999997</v>
      </c>
      <c r="E19" s="13"/>
      <c r="F19" s="13">
        <v>1229537212.1499999</v>
      </c>
    </row>
    <row r="20" spans="1:6" x14ac:dyDescent="0.25">
      <c r="A20" t="s">
        <v>2</v>
      </c>
      <c r="B20" s="13">
        <v>54147599.589999996</v>
      </c>
      <c r="C20" s="13"/>
      <c r="D20" s="13">
        <v>217310220.37</v>
      </c>
      <c r="E20" s="13"/>
      <c r="F20" s="13">
        <v>1118966373.8000002</v>
      </c>
    </row>
    <row r="21" spans="1:6" x14ac:dyDescent="0.25">
      <c r="A21" t="s">
        <v>0</v>
      </c>
      <c r="B21" s="13">
        <v>234669.5</v>
      </c>
      <c r="C21" s="13"/>
      <c r="D21" s="13">
        <v>1372420</v>
      </c>
      <c r="E21" s="13"/>
      <c r="F21" s="13">
        <v>2490880.75</v>
      </c>
    </row>
    <row r="22" spans="1:6" x14ac:dyDescent="0.25">
      <c r="A22" t="s">
        <v>31</v>
      </c>
      <c r="B22" s="13">
        <v>5010000.62</v>
      </c>
      <c r="C22" s="13"/>
      <c r="D22" s="13">
        <v>20271525.010000005</v>
      </c>
      <c r="E22" s="13"/>
      <c r="F22" s="13">
        <v>108079957.60000001</v>
      </c>
    </row>
    <row r="23" spans="1:6" x14ac:dyDescent="0.25">
      <c r="A23" t="s">
        <v>25</v>
      </c>
      <c r="B23" s="13">
        <v>2755500.3410000028</v>
      </c>
      <c r="C23" s="13"/>
      <c r="D23" s="13">
        <v>11149338.755500004</v>
      </c>
      <c r="E23" s="13"/>
      <c r="F23" s="13">
        <v>59443976.680000007</v>
      </c>
    </row>
    <row r="24" spans="1:6" x14ac:dyDescent="0.25">
      <c r="A24" t="s">
        <v>32</v>
      </c>
      <c r="B24" s="13">
        <v>2254500.2790000024</v>
      </c>
      <c r="C24" s="13"/>
      <c r="D24" s="13">
        <v>9122186.2545000035</v>
      </c>
      <c r="E24" s="13"/>
      <c r="F24" s="13">
        <v>48635980.920000002</v>
      </c>
    </row>
    <row r="25" spans="1:6" x14ac:dyDescent="0.25">
      <c r="A25" t="s">
        <v>5</v>
      </c>
      <c r="B25" s="26">
        <v>2143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67552283.939999998</v>
      </c>
      <c r="C29" s="13"/>
      <c r="D29" s="13">
        <v>256902654.94999999</v>
      </c>
      <c r="E29" s="13"/>
      <c r="F29" s="13">
        <v>1084660864.8299999</v>
      </c>
    </row>
    <row r="30" spans="1:6" x14ac:dyDescent="0.25">
      <c r="A30" t="s">
        <v>2</v>
      </c>
      <c r="B30" s="13">
        <v>61273375.530000001</v>
      </c>
      <c r="C30" s="13"/>
      <c r="D30" s="13">
        <v>232833750.91</v>
      </c>
      <c r="E30" s="13"/>
      <c r="F30" s="13">
        <v>981517467.51999998</v>
      </c>
    </row>
    <row r="31" spans="1:6" x14ac:dyDescent="0.25">
      <c r="A31" t="s">
        <v>0</v>
      </c>
      <c r="B31" s="13">
        <v>657174.44999999995</v>
      </c>
      <c r="C31" s="13"/>
      <c r="D31" s="13">
        <v>1956827.44</v>
      </c>
      <c r="E31" s="13"/>
      <c r="F31" s="13">
        <v>3823100.19</v>
      </c>
    </row>
    <row r="32" spans="1:6" x14ac:dyDescent="0.25">
      <c r="A32" t="s">
        <v>30</v>
      </c>
      <c r="B32" s="31">
        <v>0</v>
      </c>
      <c r="C32" s="13"/>
      <c r="D32" s="13">
        <v>10579.57</v>
      </c>
      <c r="E32" s="13"/>
      <c r="F32" s="13">
        <v>10579.57</v>
      </c>
    </row>
    <row r="33" spans="1:6" x14ac:dyDescent="0.25">
      <c r="A33" t="s">
        <v>31</v>
      </c>
      <c r="B33" s="13">
        <v>5621733.9599999962</v>
      </c>
      <c r="C33" s="13"/>
      <c r="D33" s="13">
        <v>22122656.170000002</v>
      </c>
      <c r="E33" s="13"/>
      <c r="F33" s="13">
        <v>99330876.689999983</v>
      </c>
    </row>
    <row r="34" spans="1:6" x14ac:dyDescent="0.25">
      <c r="A34" t="s">
        <v>25</v>
      </c>
      <c r="B34" s="13">
        <v>3091953.677999998</v>
      </c>
      <c r="C34" s="13"/>
      <c r="D34" s="13">
        <v>12167460.893500002</v>
      </c>
      <c r="E34" s="13"/>
      <c r="F34" s="13">
        <v>54631982.179499991</v>
      </c>
    </row>
    <row r="35" spans="1:6" x14ac:dyDescent="0.25">
      <c r="A35" t="s">
        <v>32</v>
      </c>
      <c r="B35" s="13">
        <v>2529780.2819999983</v>
      </c>
      <c r="C35" s="13"/>
      <c r="D35" s="13">
        <v>9955195.2765000015</v>
      </c>
      <c r="E35" s="13"/>
      <c r="F35" s="13">
        <v>44698894.510499991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2" t="s">
        <v>51</v>
      </c>
      <c r="B39" s="92"/>
      <c r="C39" s="92"/>
      <c r="D39" s="92"/>
      <c r="E39" s="92"/>
      <c r="F39" s="92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36650049.43</v>
      </c>
      <c r="C42" s="13"/>
      <c r="D42" s="13">
        <v>142787318.03</v>
      </c>
      <c r="E42" s="13"/>
      <c r="F42" s="13">
        <v>515111298.02999985</v>
      </c>
    </row>
    <row r="43" spans="1:6" x14ac:dyDescent="0.25">
      <c r="A43" t="s">
        <v>2</v>
      </c>
      <c r="B43" s="13">
        <v>33252624.220000003</v>
      </c>
      <c r="C43" s="13"/>
      <c r="D43" s="13">
        <v>129473991.40000001</v>
      </c>
      <c r="E43" s="13"/>
      <c r="F43" s="13">
        <v>467283967.35000002</v>
      </c>
    </row>
    <row r="44" spans="1:6" x14ac:dyDescent="0.25">
      <c r="A44" t="s">
        <v>0</v>
      </c>
      <c r="B44" s="13">
        <v>53006.75</v>
      </c>
      <c r="C44" s="13"/>
      <c r="D44" s="13">
        <v>362353</v>
      </c>
      <c r="E44" s="13"/>
      <c r="F44" s="13">
        <v>522632.91</v>
      </c>
    </row>
    <row r="45" spans="1:6" x14ac:dyDescent="0.25">
      <c r="A45" t="s">
        <v>31</v>
      </c>
      <c r="B45" s="13">
        <v>3344418.46</v>
      </c>
      <c r="C45" s="13"/>
      <c r="D45" s="13">
        <v>12950973.629999999</v>
      </c>
      <c r="E45" s="13"/>
      <c r="F45" s="13">
        <v>47304697.770000011</v>
      </c>
    </row>
    <row r="46" spans="1:6" x14ac:dyDescent="0.25">
      <c r="A46" t="s">
        <v>25</v>
      </c>
      <c r="B46" s="13">
        <v>1839430.1529999985</v>
      </c>
      <c r="C46" s="13"/>
      <c r="D46" s="13">
        <v>7123035.4965000004</v>
      </c>
      <c r="E46" s="13"/>
      <c r="F46" s="13">
        <v>26017583.773500007</v>
      </c>
    </row>
    <row r="47" spans="1:6" x14ac:dyDescent="0.25">
      <c r="A47" t="s">
        <v>32</v>
      </c>
      <c r="B47" s="13">
        <v>1504988.3069999989</v>
      </c>
      <c r="C47" s="13"/>
      <c r="D47" s="13">
        <v>5827938.1334999995</v>
      </c>
      <c r="E47" s="13"/>
      <c r="F47" s="13">
        <v>21287113.996500004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8" t="s">
        <v>6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197555592.72</v>
      </c>
      <c r="C52" s="13"/>
      <c r="D52" s="13">
        <v>778220602.78999996</v>
      </c>
      <c r="E52" s="13"/>
      <c r="F52" s="13">
        <v>3544194220.1300001</v>
      </c>
    </row>
    <row r="53" spans="1:6" x14ac:dyDescent="0.25">
      <c r="A53" t="s">
        <v>2</v>
      </c>
      <c r="B53" s="13">
        <v>179482676.63</v>
      </c>
      <c r="C53" s="13"/>
      <c r="D53" s="13">
        <v>705985627.45999992</v>
      </c>
      <c r="E53" s="13"/>
      <c r="F53" s="13">
        <v>3214117239.2799997</v>
      </c>
    </row>
    <row r="54" spans="1:6" x14ac:dyDescent="0.25">
      <c r="A54" t="s">
        <v>0</v>
      </c>
      <c r="B54" s="13">
        <v>944850.7</v>
      </c>
      <c r="C54" s="13"/>
      <c r="D54" s="13">
        <v>3691600.44</v>
      </c>
      <c r="E54" s="13"/>
      <c r="F54" s="13">
        <v>6843023.8499999996</v>
      </c>
    </row>
    <row r="55" spans="1:6" x14ac:dyDescent="0.25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5">
      <c r="A56" t="s">
        <v>31</v>
      </c>
      <c r="B56" s="13">
        <v>17128065.390000004</v>
      </c>
      <c r="C56" s="13"/>
      <c r="D56" s="13">
        <v>68553954.460000023</v>
      </c>
      <c r="E56" s="13"/>
      <c r="F56" s="13">
        <v>323443688.60000002</v>
      </c>
    </row>
    <row r="57" spans="1:6" x14ac:dyDescent="0.25">
      <c r="A57" t="s">
        <v>25</v>
      </c>
      <c r="B57" s="13">
        <v>9420435.9645000026</v>
      </c>
      <c r="C57" s="13"/>
      <c r="D57" s="13">
        <v>37704674.953000017</v>
      </c>
      <c r="E57" s="13"/>
      <c r="F57" s="13">
        <v>177894028.73000002</v>
      </c>
    </row>
    <row r="58" spans="1:6" x14ac:dyDescent="0.25">
      <c r="A58" t="s">
        <v>32</v>
      </c>
      <c r="B58" s="13">
        <v>7707629.4255000018</v>
      </c>
      <c r="C58" s="13"/>
      <c r="D58" s="13">
        <v>30849279.50700001</v>
      </c>
      <c r="E58" s="13"/>
      <c r="F58" s="13">
        <v>145549659.87</v>
      </c>
    </row>
    <row r="59" spans="1:6" x14ac:dyDescent="0.25">
      <c r="A59" t="s">
        <v>5</v>
      </c>
      <c r="B59" s="17">
        <f>SUM(B48,B36,B25,B15)</f>
        <v>7996</v>
      </c>
    </row>
    <row r="62" spans="1:6" ht="76.5" customHeight="1" x14ac:dyDescent="0.3">
      <c r="A62" s="92" t="s">
        <v>51</v>
      </c>
      <c r="B62" s="92"/>
      <c r="C62" s="92"/>
      <c r="D62" s="92"/>
      <c r="E62" s="92"/>
      <c r="F62" s="92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F1"/>
    <mergeCell ref="A2:F2"/>
    <mergeCell ref="A39:F39"/>
    <mergeCell ref="A62:F62"/>
  </mergeCells>
  <phoneticPr fontId="8" type="noConversion"/>
  <pageMargins left="0.75" right="0.75" top="1" bottom="1" header="0.5" footer="0.5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E8"/>
  <sheetViews>
    <sheetView workbookViewId="0">
      <selection activeCell="A21" sqref="A21"/>
    </sheetView>
  </sheetViews>
  <sheetFormatPr defaultRowHeight="12.5" x14ac:dyDescent="0.25"/>
  <cols>
    <col min="1" max="1" width="15" customWidth="1"/>
    <col min="2" max="2" width="7.453125" bestFit="1" customWidth="1"/>
    <col min="3" max="3" width="7.81640625" bestFit="1" customWidth="1"/>
    <col min="4" max="4" width="16.26953125" bestFit="1" customWidth="1"/>
    <col min="5" max="5" width="22.7265625" bestFit="1" customWidth="1"/>
  </cols>
  <sheetData>
    <row r="1" spans="1:5" ht="13" x14ac:dyDescent="0.3">
      <c r="A1" s="1" t="s">
        <v>10</v>
      </c>
    </row>
    <row r="2" spans="1:5" x14ac:dyDescent="0.25">
      <c r="B2" s="10"/>
      <c r="C2" s="10"/>
      <c r="D2" s="10"/>
    </row>
    <row r="3" spans="1:5" x14ac:dyDescent="0.25">
      <c r="B3" s="10"/>
      <c r="C3" s="10"/>
      <c r="D3" s="10"/>
    </row>
    <row r="4" spans="1:5" x14ac:dyDescent="0.25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x14ac:dyDescent="0.25">
      <c r="A5" s="5"/>
      <c r="B5" s="6"/>
    </row>
    <row r="6" spans="1:5" x14ac:dyDescent="0.25">
      <c r="A6" s="7" t="s">
        <v>3</v>
      </c>
    </row>
    <row r="7" spans="1:5" x14ac:dyDescent="0.25">
      <c r="A7" s="7" t="s">
        <v>4</v>
      </c>
    </row>
    <row r="8" spans="1:5" ht="13" x14ac:dyDescent="0.3">
      <c r="A8" s="1" t="s">
        <v>6</v>
      </c>
    </row>
  </sheetData>
  <phoneticPr fontId="8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38C6-F186-468E-AC56-29CB09A3DF29}">
  <dimension ref="A1"/>
  <sheetViews>
    <sheetView workbookViewId="0"/>
  </sheetViews>
  <sheetFormatPr defaultRowHeight="12.5" x14ac:dyDescent="0.25"/>
  <sheetData>
    <row r="1" spans="1:1" x14ac:dyDescent="0.25">
      <c r="A1" s="51" t="s">
        <v>102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0"/>
  <sheetViews>
    <sheetView workbookViewId="0">
      <selection activeCell="C3" sqref="C3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4" bestFit="1" customWidth="1"/>
    <col min="7" max="7" width="2.26953125" customWidth="1"/>
    <col min="8" max="8" width="15.54296875" bestFit="1" customWidth="1"/>
    <col min="9" max="9" width="15.453125" style="1" bestFit="1" customWidth="1"/>
  </cols>
  <sheetData>
    <row r="1" spans="1:9" ht="60.75" customHeight="1" x14ac:dyDescent="0.25">
      <c r="A1" s="90"/>
      <c r="B1" s="90"/>
      <c r="C1" s="90"/>
      <c r="D1" s="90"/>
      <c r="E1" s="90"/>
      <c r="F1" s="90"/>
      <c r="G1" s="90"/>
      <c r="H1" s="90"/>
      <c r="I1"/>
    </row>
    <row r="2" spans="1:9" ht="26.25" customHeight="1" x14ac:dyDescent="0.35">
      <c r="A2" s="88" t="s">
        <v>22</v>
      </c>
      <c r="B2" s="88"/>
      <c r="C2" s="88"/>
      <c r="D2" s="88"/>
      <c r="E2" s="88"/>
      <c r="F2" s="88"/>
      <c r="G2" s="88"/>
      <c r="H2" s="88"/>
      <c r="I2"/>
    </row>
    <row r="3" spans="1:9" ht="26.25" customHeight="1" x14ac:dyDescent="0.3"/>
    <row r="4" spans="1:9" x14ac:dyDescent="0.3">
      <c r="B4" s="10"/>
      <c r="C4" s="10"/>
      <c r="D4" s="12" t="s">
        <v>14</v>
      </c>
      <c r="E4" s="10"/>
      <c r="F4" s="12" t="s">
        <v>17</v>
      </c>
      <c r="G4" s="10"/>
      <c r="H4" s="12" t="s">
        <v>13</v>
      </c>
    </row>
    <row r="5" spans="1:9" x14ac:dyDescent="0.3">
      <c r="A5" s="9"/>
      <c r="B5" s="9" t="s">
        <v>16</v>
      </c>
      <c r="C5" s="9"/>
      <c r="D5" s="11" t="s">
        <v>11</v>
      </c>
      <c r="F5" s="11" t="s">
        <v>11</v>
      </c>
      <c r="H5" s="11" t="s">
        <v>8</v>
      </c>
      <c r="I5" s="2"/>
    </row>
    <row r="7" spans="1:9" x14ac:dyDescent="0.3">
      <c r="A7" s="8" t="s">
        <v>3</v>
      </c>
      <c r="B7" s="8"/>
      <c r="C7" s="8"/>
    </row>
    <row r="8" spans="1:9" x14ac:dyDescent="0.3">
      <c r="A8" t="s">
        <v>1</v>
      </c>
      <c r="B8" s="13">
        <v>29926778.600000001</v>
      </c>
      <c r="D8" s="13">
        <v>86297632.479999989</v>
      </c>
      <c r="E8" s="13"/>
      <c r="F8" s="13">
        <v>15937934.199999999</v>
      </c>
      <c r="G8" s="13"/>
      <c r="H8" s="13">
        <v>102235566.67999999</v>
      </c>
      <c r="I8" s="21"/>
    </row>
    <row r="9" spans="1:9" x14ac:dyDescent="0.3">
      <c r="A9" t="s">
        <v>2</v>
      </c>
      <c r="B9" s="13">
        <v>27067375.16</v>
      </c>
      <c r="D9" s="13">
        <v>77465009.140000015</v>
      </c>
      <c r="E9" s="13"/>
      <c r="F9" s="13">
        <v>14483550.329999998</v>
      </c>
      <c r="G9" s="13"/>
      <c r="H9" s="13">
        <v>91948559.470000014</v>
      </c>
      <c r="I9" s="21"/>
    </row>
    <row r="10" spans="1:9" x14ac:dyDescent="0.3">
      <c r="A10" t="s">
        <v>0</v>
      </c>
      <c r="B10" s="13">
        <v>0</v>
      </c>
      <c r="D10" s="13">
        <v>0</v>
      </c>
      <c r="F10" s="13">
        <v>0</v>
      </c>
      <c r="H10" s="13">
        <v>0</v>
      </c>
      <c r="I10" s="21"/>
    </row>
    <row r="11" spans="1:9" x14ac:dyDescent="0.3">
      <c r="A11" t="s">
        <v>31</v>
      </c>
      <c r="B11" s="13">
        <f>+B8-B9-B10</f>
        <v>2859403.4400000013</v>
      </c>
      <c r="D11" s="13">
        <f>+D8-D9-D10</f>
        <v>8832623.3399999738</v>
      </c>
      <c r="F11" s="13">
        <f>+F8-F9-F10</f>
        <v>1454383.870000001</v>
      </c>
      <c r="H11" s="13">
        <f>+H8-H9-H10</f>
        <v>10287007.209999979</v>
      </c>
      <c r="I11" s="21"/>
    </row>
    <row r="12" spans="1:9" x14ac:dyDescent="0.3">
      <c r="A12" t="s">
        <v>25</v>
      </c>
      <c r="B12" s="13">
        <v>1572671.8920000009</v>
      </c>
      <c r="D12" s="13">
        <v>4857942.8369999863</v>
      </c>
      <c r="F12" s="13">
        <v>799911.12850000069</v>
      </c>
      <c r="H12" s="13">
        <v>5657853.9654999888</v>
      </c>
      <c r="I12" s="21"/>
    </row>
    <row r="13" spans="1:9" x14ac:dyDescent="0.3">
      <c r="A13" t="s">
        <v>32</v>
      </c>
      <c r="B13" s="13">
        <v>1286731.5480000007</v>
      </c>
      <c r="D13" s="13">
        <v>3974680.5029999884</v>
      </c>
      <c r="F13" s="13">
        <v>654472.74150000047</v>
      </c>
      <c r="H13" s="13">
        <v>4629153.2444999907</v>
      </c>
      <c r="I13" s="21"/>
    </row>
    <row r="14" spans="1:9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H1"/>
    <mergeCell ref="A2:H2"/>
  </mergeCells>
  <phoneticPr fontId="8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4.453125" style="1" bestFit="1" customWidth="1"/>
  </cols>
  <sheetData>
    <row r="1" spans="1:8" ht="60.75" customHeight="1" x14ac:dyDescent="0.3">
      <c r="A1" s="87"/>
      <c r="B1" s="87"/>
      <c r="C1" s="87"/>
      <c r="D1" s="87"/>
      <c r="E1" s="87"/>
      <c r="F1" s="87"/>
    </row>
    <row r="2" spans="1:8" ht="26.25" customHeight="1" x14ac:dyDescent="0.35">
      <c r="A2" s="88" t="s">
        <v>22</v>
      </c>
      <c r="B2" s="89"/>
      <c r="C2" s="89"/>
      <c r="D2" s="89"/>
      <c r="E2" s="89"/>
      <c r="F2" s="89"/>
    </row>
    <row r="3" spans="1:8" ht="26.25" customHeight="1" x14ac:dyDescent="0.3"/>
    <row r="4" spans="1:8" x14ac:dyDescent="0.3">
      <c r="B4" s="10"/>
      <c r="C4" s="10"/>
      <c r="D4" s="12" t="s">
        <v>17</v>
      </c>
      <c r="E4" s="10"/>
      <c r="F4" s="12" t="s">
        <v>13</v>
      </c>
    </row>
    <row r="5" spans="1:8" x14ac:dyDescent="0.3">
      <c r="A5" s="9"/>
      <c r="B5" s="9" t="s">
        <v>18</v>
      </c>
      <c r="C5" s="9"/>
      <c r="D5" s="11" t="s">
        <v>11</v>
      </c>
      <c r="F5" s="11" t="s">
        <v>8</v>
      </c>
      <c r="G5" s="2"/>
    </row>
    <row r="7" spans="1:8" x14ac:dyDescent="0.3">
      <c r="A7" s="8" t="s">
        <v>3</v>
      </c>
      <c r="B7" s="8"/>
      <c r="C7" s="8"/>
    </row>
    <row r="8" spans="1:8" x14ac:dyDescent="0.3">
      <c r="A8" t="s">
        <v>1</v>
      </c>
      <c r="B8" s="13">
        <v>25198116.120000001</v>
      </c>
      <c r="D8" s="13">
        <v>41136050.32</v>
      </c>
      <c r="E8" s="13"/>
      <c r="F8" s="13">
        <v>127433682.79999998</v>
      </c>
      <c r="G8" s="21"/>
    </row>
    <row r="9" spans="1:8" x14ac:dyDescent="0.3">
      <c r="A9" t="s">
        <v>2</v>
      </c>
      <c r="B9" s="13">
        <v>22658585.300000001</v>
      </c>
      <c r="D9" s="13">
        <v>37142135.629999995</v>
      </c>
      <c r="E9" s="13"/>
      <c r="F9" s="13">
        <v>114607144.77000001</v>
      </c>
      <c r="G9" s="21"/>
    </row>
    <row r="10" spans="1:8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8" x14ac:dyDescent="0.3">
      <c r="A11" t="s">
        <v>31</v>
      </c>
      <c r="B11" s="13">
        <f>+B8-B9-B10</f>
        <v>2539530.8200000003</v>
      </c>
      <c r="D11" s="13">
        <f>+D8-D9-D10</f>
        <v>3993914.6900000051</v>
      </c>
      <c r="F11" s="13">
        <f>+F8-F9-F10</f>
        <v>12826538.029999971</v>
      </c>
      <c r="G11" s="21"/>
    </row>
    <row r="12" spans="1:8" x14ac:dyDescent="0.3">
      <c r="A12" t="s">
        <v>25</v>
      </c>
      <c r="B12" s="13">
        <v>1396741.9510000004</v>
      </c>
      <c r="D12" s="13">
        <v>2196653.0795000028</v>
      </c>
      <c r="F12" s="13">
        <v>7054595.9164999845</v>
      </c>
      <c r="G12" s="21"/>
      <c r="H12" s="13"/>
    </row>
    <row r="13" spans="1:8" x14ac:dyDescent="0.3">
      <c r="A13" t="s">
        <v>32</v>
      </c>
      <c r="B13" s="13">
        <v>1142788.8690000002</v>
      </c>
      <c r="D13" s="13">
        <v>1797261.6105000023</v>
      </c>
      <c r="F13" s="13">
        <v>5771942.1134999869</v>
      </c>
      <c r="G13" s="21"/>
      <c r="H13" s="13"/>
    </row>
    <row r="14" spans="1:8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1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5.453125" style="1" bestFit="1" customWidth="1"/>
  </cols>
  <sheetData>
    <row r="1" spans="1:9" ht="60.75" customHeight="1" x14ac:dyDescent="0.3">
      <c r="A1" s="87"/>
      <c r="B1" s="87"/>
      <c r="C1" s="87"/>
      <c r="D1" s="87"/>
      <c r="E1" s="87"/>
      <c r="F1" s="87"/>
    </row>
    <row r="2" spans="1:9" ht="26.25" customHeight="1" x14ac:dyDescent="0.35">
      <c r="A2" s="88" t="s">
        <v>22</v>
      </c>
      <c r="B2" s="89"/>
      <c r="C2" s="89"/>
      <c r="D2" s="89"/>
      <c r="E2" s="89"/>
      <c r="F2" s="89"/>
    </row>
    <row r="3" spans="1:9" ht="26.25" customHeight="1" x14ac:dyDescent="0.3"/>
    <row r="4" spans="1:9" x14ac:dyDescent="0.3">
      <c r="B4" s="10"/>
      <c r="C4" s="10"/>
      <c r="D4" s="12" t="s">
        <v>17</v>
      </c>
      <c r="E4" s="10"/>
      <c r="F4" s="12" t="s">
        <v>13</v>
      </c>
    </row>
    <row r="5" spans="1:9" x14ac:dyDescent="0.3">
      <c r="A5" s="9"/>
      <c r="B5" s="9" t="s">
        <v>20</v>
      </c>
      <c r="C5" s="9"/>
      <c r="D5" s="11" t="s">
        <v>11</v>
      </c>
      <c r="F5" s="11" t="s">
        <v>8</v>
      </c>
      <c r="G5" s="2"/>
    </row>
    <row r="7" spans="1:9" x14ac:dyDescent="0.3">
      <c r="A7" s="8" t="s">
        <v>3</v>
      </c>
      <c r="B7" s="8"/>
      <c r="C7" s="8"/>
    </row>
    <row r="8" spans="1:9" x14ac:dyDescent="0.3">
      <c r="A8" t="s">
        <v>1</v>
      </c>
      <c r="B8" s="13">
        <v>26014930.300000001</v>
      </c>
      <c r="D8" s="13">
        <v>67150980.620000005</v>
      </c>
      <c r="E8" s="13"/>
      <c r="F8" s="13">
        <v>153448613.09999999</v>
      </c>
      <c r="G8" s="21"/>
    </row>
    <row r="9" spans="1:9" x14ac:dyDescent="0.3">
      <c r="A9" t="s">
        <v>2</v>
      </c>
      <c r="B9" s="13">
        <v>23558596.600000001</v>
      </c>
      <c r="D9" s="13">
        <v>60700732.229999997</v>
      </c>
      <c r="E9" s="13"/>
      <c r="F9" s="13">
        <v>138165741.37</v>
      </c>
      <c r="G9" s="21"/>
    </row>
    <row r="10" spans="1:9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9" x14ac:dyDescent="0.3">
      <c r="A11" t="s">
        <v>31</v>
      </c>
      <c r="B11" s="13">
        <f>+B8-B9-B10</f>
        <v>2456333.6999999993</v>
      </c>
      <c r="D11" s="13">
        <f>+D8-D9-D10</f>
        <v>6450248.390000008</v>
      </c>
      <c r="F11" s="13">
        <f>+F8-F9-F10</f>
        <v>15282871.729999989</v>
      </c>
      <c r="G11" s="21"/>
      <c r="I11" s="1"/>
    </row>
    <row r="12" spans="1:9" x14ac:dyDescent="0.3">
      <c r="A12" t="s">
        <v>25</v>
      </c>
      <c r="B12" s="13">
        <v>1350983.5349999997</v>
      </c>
      <c r="D12" s="13">
        <v>3547636.6145000048</v>
      </c>
      <c r="F12" s="13">
        <v>8405579.4514999948</v>
      </c>
      <c r="G12" s="21"/>
    </row>
    <row r="13" spans="1:9" x14ac:dyDescent="0.3">
      <c r="A13" t="s">
        <v>32</v>
      </c>
      <c r="B13" s="13">
        <v>1105350.1649999998</v>
      </c>
      <c r="D13" s="13">
        <v>2902611.7755000037</v>
      </c>
      <c r="F13" s="13">
        <v>6877292.2784999954</v>
      </c>
      <c r="G13" s="21"/>
    </row>
    <row r="14" spans="1:9" x14ac:dyDescent="0.3">
      <c r="A14" t="s">
        <v>5</v>
      </c>
      <c r="B14" s="17">
        <v>1099</v>
      </c>
    </row>
    <row r="17" spans="1:9" x14ac:dyDescent="0.3">
      <c r="A17" s="8" t="s">
        <v>4</v>
      </c>
      <c r="B17" s="8"/>
      <c r="C17" s="8"/>
    </row>
    <row r="18" spans="1:9" x14ac:dyDescent="0.3">
      <c r="A18" t="s">
        <v>1</v>
      </c>
      <c r="B18" s="13">
        <v>506425.9</v>
      </c>
      <c r="C18" s="13"/>
      <c r="D18" s="13">
        <v>506425.9</v>
      </c>
      <c r="E18" s="13"/>
      <c r="F18" s="13">
        <v>506425.9</v>
      </c>
    </row>
    <row r="19" spans="1:9" x14ac:dyDescent="0.3">
      <c r="A19" t="s">
        <v>2</v>
      </c>
      <c r="B19" s="13">
        <v>458808.54</v>
      </c>
      <c r="C19" s="13"/>
      <c r="D19" s="13">
        <v>458808.54</v>
      </c>
      <c r="E19" s="13"/>
      <c r="F19" s="13">
        <v>458808.54</v>
      </c>
    </row>
    <row r="20" spans="1:9" x14ac:dyDescent="0.3">
      <c r="A20" t="s">
        <v>0</v>
      </c>
      <c r="B20" s="13">
        <v>4.6500000000000004</v>
      </c>
      <c r="C20" s="13"/>
      <c r="D20" s="13">
        <v>4.6500000000000004</v>
      </c>
      <c r="E20" s="13"/>
      <c r="F20" s="13">
        <v>4.6500000000000004</v>
      </c>
    </row>
    <row r="21" spans="1:9" x14ac:dyDescent="0.3">
      <c r="A21" t="s">
        <v>31</v>
      </c>
      <c r="B21" s="13">
        <f>+B18-B19-B20</f>
        <v>47612.710000000043</v>
      </c>
      <c r="D21" s="13">
        <f>+D18-D19-D20</f>
        <v>47612.710000000043</v>
      </c>
      <c r="F21" s="13">
        <f>+F18-F19-F20</f>
        <v>47612.710000000043</v>
      </c>
      <c r="I21" s="1"/>
    </row>
    <row r="22" spans="1:9" x14ac:dyDescent="0.3">
      <c r="A22" t="s">
        <v>25</v>
      </c>
      <c r="B22" s="13">
        <v>26186.990500000025</v>
      </c>
      <c r="D22" s="13">
        <v>26186.990500000025</v>
      </c>
      <c r="F22" s="13">
        <v>26186.990500000025</v>
      </c>
      <c r="G22" s="21"/>
    </row>
    <row r="23" spans="1:9" x14ac:dyDescent="0.3">
      <c r="A23" t="s">
        <v>32</v>
      </c>
      <c r="B23" s="13">
        <v>21425.719500000021</v>
      </c>
      <c r="D23" s="13">
        <v>21425.719500000021</v>
      </c>
      <c r="F23" s="13">
        <v>21425.719500000021</v>
      </c>
    </row>
    <row r="24" spans="1:9" x14ac:dyDescent="0.3">
      <c r="A24" t="s">
        <v>5</v>
      </c>
      <c r="B24" s="17">
        <v>2076</v>
      </c>
      <c r="C24" s="13"/>
      <c r="D24" s="13"/>
      <c r="E24" s="13"/>
      <c r="F24" s="13"/>
    </row>
    <row r="27" spans="1:9" x14ac:dyDescent="0.3">
      <c r="A27" s="8" t="s">
        <v>6</v>
      </c>
      <c r="B27" s="8"/>
      <c r="C27" s="8"/>
    </row>
    <row r="28" spans="1:9" x14ac:dyDescent="0.3">
      <c r="A28" t="s">
        <v>1</v>
      </c>
      <c r="B28" s="13">
        <v>26521356.199999999</v>
      </c>
      <c r="D28" s="13">
        <v>67657406.520000011</v>
      </c>
      <c r="F28" s="13">
        <v>153955039</v>
      </c>
    </row>
    <row r="29" spans="1:9" x14ac:dyDescent="0.3">
      <c r="A29" t="s">
        <v>2</v>
      </c>
      <c r="B29" s="13">
        <v>24017405.140000001</v>
      </c>
      <c r="D29" s="13">
        <v>61159540.769999996</v>
      </c>
      <c r="F29" s="13">
        <v>138624549.91</v>
      </c>
    </row>
    <row r="30" spans="1:9" x14ac:dyDescent="0.3">
      <c r="A30" t="s">
        <v>0</v>
      </c>
      <c r="B30" s="13">
        <v>4.6500000000000004</v>
      </c>
      <c r="D30" s="13">
        <v>4.6500000000000004</v>
      </c>
      <c r="F30" s="13">
        <v>4.6500000000000004</v>
      </c>
    </row>
    <row r="31" spans="1:9" x14ac:dyDescent="0.3">
      <c r="A31" t="s">
        <v>31</v>
      </c>
      <c r="B31" s="13">
        <f>+B28-B29-B30</f>
        <v>2503946.4099999988</v>
      </c>
      <c r="D31" s="13">
        <f>+D28-D29-D30</f>
        <v>6497861.1000000145</v>
      </c>
      <c r="F31" s="13">
        <f>+F28-F29-F30</f>
        <v>15330484.440000003</v>
      </c>
      <c r="I31" s="1"/>
    </row>
    <row r="32" spans="1:9" x14ac:dyDescent="0.3">
      <c r="A32" t="s">
        <v>25</v>
      </c>
      <c r="B32" s="13">
        <v>1377170.5254999995</v>
      </c>
      <c r="D32" s="13">
        <v>3573823.6050000084</v>
      </c>
      <c r="F32" s="13">
        <v>8431766.4420000017</v>
      </c>
    </row>
    <row r="33" spans="1:6" x14ac:dyDescent="0.3">
      <c r="A33" t="s">
        <v>32</v>
      </c>
      <c r="B33" s="13">
        <v>1126775.8844999995</v>
      </c>
      <c r="D33" s="13">
        <v>2924037.4950000066</v>
      </c>
      <c r="F33" s="13">
        <v>6898717.9980000015</v>
      </c>
    </row>
    <row r="34" spans="1:6" x14ac:dyDescent="0.3">
      <c r="A34" t="s">
        <v>5</v>
      </c>
      <c r="B34" s="17">
        <v>3175</v>
      </c>
    </row>
    <row r="37" spans="1:6" x14ac:dyDescent="0.3">
      <c r="A37" s="18" t="s">
        <v>33</v>
      </c>
    </row>
    <row r="38" spans="1:6" x14ac:dyDescent="0.3">
      <c r="A38" s="23" t="s">
        <v>36</v>
      </c>
    </row>
    <row r="39" spans="1:6" x14ac:dyDescent="0.3">
      <c r="A39" s="23" t="s">
        <v>35</v>
      </c>
    </row>
    <row r="40" spans="1:6" x14ac:dyDescent="0.3">
      <c r="A40" s="23" t="s">
        <v>34</v>
      </c>
    </row>
    <row r="41" spans="1:6" x14ac:dyDescent="0.3">
      <c r="A41" s="23" t="s">
        <v>38</v>
      </c>
    </row>
  </sheetData>
  <mergeCells count="2">
    <mergeCell ref="A1:F1"/>
    <mergeCell ref="A2:F2"/>
  </mergeCells>
  <phoneticPr fontId="8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1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5.453125" style="1" bestFit="1" customWidth="1"/>
    <col min="9" max="9" width="12.81640625" bestFit="1" customWidth="1"/>
    <col min="11" max="11" width="14" bestFit="1" customWidth="1"/>
  </cols>
  <sheetData>
    <row r="1" spans="1:11" ht="60.75" customHeight="1" x14ac:dyDescent="0.3">
      <c r="A1" s="87"/>
      <c r="B1" s="87"/>
      <c r="C1" s="87"/>
      <c r="D1" s="87"/>
      <c r="E1" s="87"/>
      <c r="F1" s="87"/>
    </row>
    <row r="2" spans="1:11" ht="26.25" customHeight="1" x14ac:dyDescent="0.35">
      <c r="A2" s="88" t="s">
        <v>22</v>
      </c>
      <c r="B2" s="89"/>
      <c r="C2" s="89"/>
      <c r="D2" s="89"/>
      <c r="E2" s="89"/>
      <c r="F2" s="89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17</v>
      </c>
      <c r="E4" s="10"/>
      <c r="F4" s="16" t="s">
        <v>13</v>
      </c>
    </row>
    <row r="5" spans="1:11" x14ac:dyDescent="0.3">
      <c r="A5" s="9"/>
      <c r="B5" s="9" t="s">
        <v>21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24136828.210000001</v>
      </c>
      <c r="D8" s="13">
        <v>91287808.830000013</v>
      </c>
      <c r="E8" s="13"/>
      <c r="F8" s="13">
        <v>177585441.31</v>
      </c>
      <c r="G8" s="21"/>
    </row>
    <row r="9" spans="1:11" x14ac:dyDescent="0.3">
      <c r="A9" t="s">
        <v>2</v>
      </c>
      <c r="B9" s="13">
        <v>21723023.84</v>
      </c>
      <c r="D9" s="13">
        <v>82423756.069999993</v>
      </c>
      <c r="E9" s="13"/>
      <c r="F9" s="13">
        <v>159888765.21000001</v>
      </c>
      <c r="G9" s="21"/>
    </row>
    <row r="10" spans="1:11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11" x14ac:dyDescent="0.3">
      <c r="A11" t="s">
        <v>31</v>
      </c>
      <c r="B11" s="13">
        <f>+B8-B9-B10</f>
        <v>2413804.370000001</v>
      </c>
      <c r="D11" s="13">
        <f>+D8-D9-D10</f>
        <v>8864052.7600000203</v>
      </c>
      <c r="F11" s="13">
        <f>+F8-F9-F10</f>
        <v>17696676.099999994</v>
      </c>
      <c r="G11" s="21"/>
      <c r="I11" s="20"/>
      <c r="K11" s="20"/>
    </row>
    <row r="12" spans="1:11" x14ac:dyDescent="0.3">
      <c r="A12" t="s">
        <v>25</v>
      </c>
      <c r="B12" s="13">
        <v>1327592.4035000007</v>
      </c>
      <c r="D12" s="13">
        <v>4875229.0180000113</v>
      </c>
      <c r="F12" s="13">
        <v>9733171.8549999967</v>
      </c>
      <c r="G12" s="21"/>
    </row>
    <row r="13" spans="1:11" x14ac:dyDescent="0.3">
      <c r="A13" t="s">
        <v>32</v>
      </c>
      <c r="B13" s="13">
        <v>1086211.9665000006</v>
      </c>
      <c r="D13" s="13">
        <v>3988823.7420000094</v>
      </c>
      <c r="F13" s="13">
        <v>7963504.2449999973</v>
      </c>
      <c r="G13" s="21"/>
    </row>
    <row r="14" spans="1:11" x14ac:dyDescent="0.3">
      <c r="A14" t="s">
        <v>5</v>
      </c>
      <c r="B14" s="17">
        <v>1099</v>
      </c>
    </row>
    <row r="17" spans="1:11" x14ac:dyDescent="0.3">
      <c r="A17" s="8" t="s">
        <v>24</v>
      </c>
      <c r="B17" s="8"/>
      <c r="C17" s="8"/>
    </row>
    <row r="18" spans="1:11" x14ac:dyDescent="0.3">
      <c r="A18" t="s">
        <v>1</v>
      </c>
      <c r="B18" s="13">
        <v>44489419.810000002</v>
      </c>
      <c r="C18" s="13"/>
      <c r="D18" s="13">
        <v>44995845.710000001</v>
      </c>
      <c r="E18" s="13"/>
      <c r="F18" s="13">
        <v>44995845.710000001</v>
      </c>
      <c r="G18" s="21"/>
    </row>
    <row r="19" spans="1:11" x14ac:dyDescent="0.3">
      <c r="A19" t="s">
        <v>2</v>
      </c>
      <c r="B19" s="13">
        <v>40547239.510000005</v>
      </c>
      <c r="C19" s="13"/>
      <c r="D19" s="13">
        <v>41006048.050000004</v>
      </c>
      <c r="E19" s="13"/>
      <c r="F19" s="13">
        <v>41006048.050000004</v>
      </c>
      <c r="G19" s="21"/>
    </row>
    <row r="20" spans="1:11" x14ac:dyDescent="0.3">
      <c r="A20" t="s">
        <v>0</v>
      </c>
      <c r="B20" s="13">
        <v>0.5</v>
      </c>
      <c r="C20" s="13"/>
      <c r="D20" s="13">
        <v>5.15</v>
      </c>
      <c r="E20" s="13"/>
      <c r="F20" s="13">
        <v>5.15</v>
      </c>
      <c r="G20" s="21"/>
    </row>
    <row r="21" spans="1:11" x14ac:dyDescent="0.3">
      <c r="A21" t="s">
        <v>31</v>
      </c>
      <c r="B21" s="13">
        <f>+B18-B19-B20</f>
        <v>3942179.799999997</v>
      </c>
      <c r="D21" s="13">
        <f>+D18-D19-D20</f>
        <v>3989792.5099999965</v>
      </c>
      <c r="F21" s="13">
        <f>+F18-F19-F20</f>
        <v>3989792.5099999965</v>
      </c>
      <c r="G21" s="21"/>
      <c r="I21" s="20"/>
      <c r="K21" s="20"/>
    </row>
    <row r="22" spans="1:11" x14ac:dyDescent="0.3">
      <c r="A22" t="s">
        <v>25</v>
      </c>
      <c r="B22" s="13">
        <v>2168198.89</v>
      </c>
      <c r="D22" s="13">
        <v>2194385.8804999981</v>
      </c>
      <c r="F22" s="13">
        <v>2194385.8804999981</v>
      </c>
      <c r="G22" s="21"/>
    </row>
    <row r="23" spans="1:11" x14ac:dyDescent="0.3">
      <c r="A23" t="s">
        <v>32</v>
      </c>
      <c r="B23" s="13">
        <v>1773980.91</v>
      </c>
      <c r="D23" s="13">
        <v>1795406.6294999984</v>
      </c>
      <c r="F23" s="13">
        <v>1795406.6294999984</v>
      </c>
      <c r="G23" s="21"/>
    </row>
    <row r="24" spans="1:11" x14ac:dyDescent="0.3">
      <c r="A24" t="s">
        <v>5</v>
      </c>
      <c r="B24" s="17">
        <v>2076</v>
      </c>
      <c r="C24" s="13"/>
      <c r="D24" s="13"/>
      <c r="E24" s="13"/>
      <c r="F24" s="13"/>
    </row>
    <row r="27" spans="1:11" x14ac:dyDescent="0.3">
      <c r="A27" s="8" t="s">
        <v>6</v>
      </c>
      <c r="B27" s="8"/>
      <c r="C27" s="8"/>
    </row>
    <row r="28" spans="1:11" x14ac:dyDescent="0.3">
      <c r="A28" t="s">
        <v>1</v>
      </c>
      <c r="B28" s="13">
        <v>68626248.020000011</v>
      </c>
      <c r="D28" s="13">
        <v>136283654.54000002</v>
      </c>
      <c r="F28" s="13">
        <v>222581287.02000001</v>
      </c>
      <c r="G28" s="21"/>
    </row>
    <row r="29" spans="1:11" x14ac:dyDescent="0.3">
      <c r="A29" t="s">
        <v>2</v>
      </c>
      <c r="B29" s="13">
        <v>62270263.350000009</v>
      </c>
      <c r="D29" s="13">
        <v>123429804.12</v>
      </c>
      <c r="F29" s="13">
        <v>200894813.26000002</v>
      </c>
      <c r="G29" s="21"/>
    </row>
    <row r="30" spans="1:11" x14ac:dyDescent="0.3">
      <c r="A30" t="s">
        <v>0</v>
      </c>
      <c r="B30" s="13">
        <v>0.5</v>
      </c>
      <c r="D30" s="13">
        <v>5.15</v>
      </c>
      <c r="F30" s="13">
        <v>5.15</v>
      </c>
      <c r="G30" s="21"/>
    </row>
    <row r="31" spans="1:11" x14ac:dyDescent="0.3">
      <c r="A31" t="s">
        <v>31</v>
      </c>
      <c r="B31" s="13">
        <f>+B28-B29-B30</f>
        <v>6355984.1700000018</v>
      </c>
      <c r="D31" s="13">
        <f>+D28-D29-D30</f>
        <v>12853845.270000016</v>
      </c>
      <c r="F31" s="13">
        <f>+F28-F29-F30</f>
        <v>21686468.609999992</v>
      </c>
      <c r="G31" s="21"/>
      <c r="I31" s="20"/>
      <c r="K31" s="20"/>
    </row>
    <row r="32" spans="1:11" x14ac:dyDescent="0.3">
      <c r="A32" t="s">
        <v>25</v>
      </c>
      <c r="B32" s="13">
        <v>3495791.2935000011</v>
      </c>
      <c r="D32" s="13">
        <v>7069614.8985000094</v>
      </c>
      <c r="F32" s="13">
        <v>11927557.735499997</v>
      </c>
      <c r="G32" s="21"/>
    </row>
    <row r="33" spans="1:7" x14ac:dyDescent="0.3">
      <c r="A33" t="s">
        <v>32</v>
      </c>
      <c r="B33" s="13">
        <v>2860192.8765000007</v>
      </c>
      <c r="D33" s="13">
        <v>5784230.3715000078</v>
      </c>
      <c r="F33" s="13">
        <v>9758910.8744999971</v>
      </c>
      <c r="G33" s="21"/>
    </row>
    <row r="34" spans="1:7" x14ac:dyDescent="0.3">
      <c r="A34" t="s">
        <v>5</v>
      </c>
      <c r="B34" s="17">
        <v>3175</v>
      </c>
    </row>
    <row r="37" spans="1:7" x14ac:dyDescent="0.3">
      <c r="A37" s="18" t="s">
        <v>33</v>
      </c>
    </row>
    <row r="38" spans="1:7" x14ac:dyDescent="0.3">
      <c r="A38" s="23" t="s">
        <v>36</v>
      </c>
    </row>
    <row r="39" spans="1:7" x14ac:dyDescent="0.3">
      <c r="A39" s="23" t="s">
        <v>35</v>
      </c>
    </row>
    <row r="40" spans="1:7" x14ac:dyDescent="0.3">
      <c r="A40" s="23" t="s">
        <v>34</v>
      </c>
    </row>
    <row r="41" spans="1:7" x14ac:dyDescent="0.3">
      <c r="A41" s="23" t="s">
        <v>37</v>
      </c>
    </row>
  </sheetData>
  <mergeCells count="2">
    <mergeCell ref="A1:F1"/>
    <mergeCell ref="A2:F2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5.453125" style="1" bestFit="1" customWidth="1"/>
    <col min="9" max="9" width="14.453125" bestFit="1" customWidth="1"/>
    <col min="11" max="11" width="14.453125" bestFit="1" customWidth="1"/>
  </cols>
  <sheetData>
    <row r="1" spans="1:11" ht="60.75" customHeight="1" x14ac:dyDescent="0.3">
      <c r="A1" s="87"/>
      <c r="B1" s="87"/>
      <c r="C1" s="87"/>
      <c r="D1" s="87"/>
      <c r="E1" s="87"/>
      <c r="F1" s="87"/>
    </row>
    <row r="2" spans="1:11" ht="26.25" customHeight="1" x14ac:dyDescent="0.35">
      <c r="A2" s="88" t="s">
        <v>22</v>
      </c>
      <c r="B2" s="89"/>
      <c r="C2" s="89"/>
      <c r="D2" s="89"/>
      <c r="E2" s="89"/>
      <c r="F2" s="89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17</v>
      </c>
      <c r="E4" s="10"/>
      <c r="F4" s="16" t="s">
        <v>13</v>
      </c>
    </row>
    <row r="5" spans="1:11" x14ac:dyDescent="0.3">
      <c r="A5" s="9"/>
      <c r="B5" s="9" t="s">
        <v>23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39086389.760000005</v>
      </c>
      <c r="D8" s="13">
        <v>130374198.59000002</v>
      </c>
      <c r="E8" s="13"/>
      <c r="F8" s="13">
        <v>216671831.06999999</v>
      </c>
      <c r="G8" s="21"/>
    </row>
    <row r="9" spans="1:11" x14ac:dyDescent="0.3">
      <c r="A9" t="s">
        <v>2</v>
      </c>
      <c r="B9" s="13">
        <v>35128032.550000004</v>
      </c>
      <c r="D9" s="13">
        <v>117551788.62</v>
      </c>
      <c r="E9" s="13"/>
      <c r="F9" s="13">
        <v>195016797.76000002</v>
      </c>
      <c r="G9" s="21"/>
    </row>
    <row r="10" spans="1:11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11" x14ac:dyDescent="0.3">
      <c r="A11" t="s">
        <v>31</v>
      </c>
      <c r="B11" s="13">
        <f>+B8-B9-B10</f>
        <v>3958357.2100000009</v>
      </c>
      <c r="D11" s="13">
        <f>+D8-D9-D10</f>
        <v>12822409.970000014</v>
      </c>
      <c r="F11" s="13">
        <f>+F8-F9-F10</f>
        <v>21655033.309999973</v>
      </c>
      <c r="G11" s="21"/>
      <c r="I11" s="21"/>
      <c r="K11" s="21"/>
    </row>
    <row r="12" spans="1:11" x14ac:dyDescent="0.3">
      <c r="A12" t="s">
        <v>25</v>
      </c>
      <c r="B12" s="13">
        <v>2177096.4655000009</v>
      </c>
      <c r="D12" s="13">
        <v>7052325.4835000085</v>
      </c>
      <c r="F12" s="13">
        <v>11910268.320499986</v>
      </c>
      <c r="G12" s="21"/>
    </row>
    <row r="13" spans="1:11" x14ac:dyDescent="0.3">
      <c r="A13" t="s">
        <v>32</v>
      </c>
      <c r="B13" s="13">
        <v>1781260.7445000005</v>
      </c>
      <c r="D13" s="13">
        <v>5770084.4865000062</v>
      </c>
      <c r="F13" s="13">
        <v>9744764.989499988</v>
      </c>
      <c r="G13" s="21"/>
    </row>
    <row r="14" spans="1:11" x14ac:dyDescent="0.3">
      <c r="A14" t="s">
        <v>5</v>
      </c>
      <c r="B14" s="17">
        <v>1099</v>
      </c>
    </row>
    <row r="17" spans="1:11" x14ac:dyDescent="0.3">
      <c r="A17" s="8" t="s">
        <v>4</v>
      </c>
      <c r="B17" s="8"/>
      <c r="C17" s="8"/>
    </row>
    <row r="18" spans="1:11" x14ac:dyDescent="0.3">
      <c r="A18" t="s">
        <v>1</v>
      </c>
      <c r="B18" s="13">
        <v>68646926.979999989</v>
      </c>
      <c r="C18" s="13"/>
      <c r="D18" s="13">
        <v>113642772.69</v>
      </c>
      <c r="E18" s="13"/>
      <c r="F18" s="13">
        <v>113642772.69</v>
      </c>
      <c r="G18" s="21"/>
    </row>
    <row r="19" spans="1:11" x14ac:dyDescent="0.3">
      <c r="A19" t="s">
        <v>2</v>
      </c>
      <c r="B19" s="13">
        <v>62723827.039999999</v>
      </c>
      <c r="C19" s="13"/>
      <c r="D19" s="13">
        <v>103729875.09</v>
      </c>
      <c r="E19" s="13"/>
      <c r="F19" s="13">
        <v>103729875.09</v>
      </c>
      <c r="G19" s="21"/>
    </row>
    <row r="20" spans="1:11" x14ac:dyDescent="0.3">
      <c r="A20" t="s">
        <v>0</v>
      </c>
      <c r="B20" s="13">
        <v>0</v>
      </c>
      <c r="C20" s="13"/>
      <c r="D20" s="13">
        <v>5.15</v>
      </c>
      <c r="E20" s="13"/>
      <c r="F20" s="13">
        <v>5.15</v>
      </c>
      <c r="G20" s="21"/>
    </row>
    <row r="21" spans="1:11" x14ac:dyDescent="0.3">
      <c r="A21" t="s">
        <v>31</v>
      </c>
      <c r="B21" s="13">
        <f>+B18-B19-B20</f>
        <v>5923099.9399999902</v>
      </c>
      <c r="D21" s="13">
        <f>+D18-D19-D20</f>
        <v>9912892.4499999937</v>
      </c>
      <c r="F21" s="13">
        <f>+F18-F19-F20</f>
        <v>9912892.4499999937</v>
      </c>
      <c r="G21" s="21"/>
      <c r="I21" s="21"/>
      <c r="K21" s="21"/>
    </row>
    <row r="22" spans="1:11" x14ac:dyDescent="0.3">
      <c r="A22" t="s">
        <v>25</v>
      </c>
      <c r="B22" s="13">
        <v>3257704.9669999951</v>
      </c>
      <c r="D22" s="13">
        <v>5452090.8474999974</v>
      </c>
      <c r="F22" s="13">
        <v>5452090.8474999974</v>
      </c>
      <c r="G22" s="21"/>
    </row>
    <row r="23" spans="1:11" x14ac:dyDescent="0.3">
      <c r="A23" t="s">
        <v>32</v>
      </c>
      <c r="B23" s="13">
        <v>2665394.9729999956</v>
      </c>
      <c r="D23" s="13">
        <v>4460801.6024999972</v>
      </c>
      <c r="F23" s="13">
        <v>4460801.6024999972</v>
      </c>
      <c r="G23" s="21"/>
    </row>
    <row r="24" spans="1:11" x14ac:dyDescent="0.3">
      <c r="A24" t="s">
        <v>5</v>
      </c>
      <c r="B24" s="17">
        <v>2076</v>
      </c>
      <c r="C24" s="13"/>
      <c r="D24" s="13"/>
      <c r="E24" s="13"/>
      <c r="F24" s="13"/>
    </row>
    <row r="27" spans="1:11" x14ac:dyDescent="0.3">
      <c r="A27" s="8" t="s">
        <v>6</v>
      </c>
      <c r="B27" s="8"/>
      <c r="C27" s="8"/>
    </row>
    <row r="28" spans="1:11" x14ac:dyDescent="0.3">
      <c r="A28" t="s">
        <v>1</v>
      </c>
      <c r="B28" s="13">
        <v>107733316.73999999</v>
      </c>
      <c r="D28" s="13">
        <v>244016971.28000003</v>
      </c>
      <c r="F28" s="13">
        <v>330314603.75999999</v>
      </c>
      <c r="G28" s="21"/>
    </row>
    <row r="29" spans="1:11" x14ac:dyDescent="0.3">
      <c r="A29" t="s">
        <v>2</v>
      </c>
      <c r="B29" s="13">
        <v>97851859.590000004</v>
      </c>
      <c r="D29" s="13">
        <v>221281663.71000001</v>
      </c>
      <c r="F29" s="13">
        <v>298746672.85000002</v>
      </c>
      <c r="G29" s="21"/>
    </row>
    <row r="30" spans="1:11" x14ac:dyDescent="0.3">
      <c r="A30" t="s">
        <v>0</v>
      </c>
      <c r="B30" s="13">
        <v>0</v>
      </c>
      <c r="D30" s="13">
        <v>5.15</v>
      </c>
      <c r="F30" s="13">
        <v>5.15</v>
      </c>
      <c r="G30" s="21"/>
    </row>
    <row r="31" spans="1:11" x14ac:dyDescent="0.3">
      <c r="A31" t="s">
        <v>31</v>
      </c>
      <c r="B31" s="13">
        <f>+B28-B29-B30</f>
        <v>9881457.1499999911</v>
      </c>
      <c r="D31" s="13">
        <f>+D28-D29-D30</f>
        <v>22735302.420000024</v>
      </c>
      <c r="F31" s="13">
        <f>+F28-F29-F30</f>
        <v>31567925.759999968</v>
      </c>
      <c r="G31" s="21"/>
      <c r="I31" s="21"/>
      <c r="K31" s="21"/>
    </row>
    <row r="32" spans="1:11" x14ac:dyDescent="0.3">
      <c r="A32" t="s">
        <v>25</v>
      </c>
      <c r="B32" s="13">
        <v>5434801.4324999955</v>
      </c>
      <c r="D32" s="13">
        <v>12504416.331000015</v>
      </c>
      <c r="F32" s="13">
        <v>17362359.167999983</v>
      </c>
      <c r="G32" s="21"/>
    </row>
    <row r="33" spans="1:7" x14ac:dyDescent="0.3">
      <c r="A33" t="s">
        <v>32</v>
      </c>
      <c r="B33" s="13">
        <v>4446655.7174999965</v>
      </c>
      <c r="D33" s="13">
        <v>10230886.089000011</v>
      </c>
      <c r="F33" s="13">
        <v>14205566.591999985</v>
      </c>
      <c r="G33" s="21"/>
    </row>
    <row r="34" spans="1:7" x14ac:dyDescent="0.3">
      <c r="A34" t="s">
        <v>5</v>
      </c>
      <c r="B34" s="17">
        <v>3175</v>
      </c>
    </row>
    <row r="37" spans="1:7" x14ac:dyDescent="0.3">
      <c r="A37" s="18" t="s">
        <v>33</v>
      </c>
    </row>
    <row r="38" spans="1:7" x14ac:dyDescent="0.3">
      <c r="A38" s="23" t="s">
        <v>36</v>
      </c>
    </row>
    <row r="39" spans="1:7" x14ac:dyDescent="0.3">
      <c r="A39" s="23" t="s">
        <v>35</v>
      </c>
    </row>
    <row r="40" spans="1:7" x14ac:dyDescent="0.3">
      <c r="A40" s="23" t="s">
        <v>34</v>
      </c>
    </row>
  </sheetData>
  <mergeCells count="2">
    <mergeCell ref="A1:F1"/>
    <mergeCell ref="A2:F2"/>
  </mergeCells>
  <phoneticPr fontId="8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8</vt:i4>
      </vt:variant>
    </vt:vector>
  </HeadingPairs>
  <TitlesOfParts>
    <vt:vector size="51" baseType="lpstr">
      <vt:lpstr>Weekly</vt:lpstr>
      <vt:lpstr>Nov 6</vt:lpstr>
      <vt:lpstr>Nov 13</vt:lpstr>
      <vt:lpstr>Nov 20</vt:lpstr>
      <vt:lpstr>Nov 27</vt:lpstr>
      <vt:lpstr>Dec 4</vt:lpstr>
      <vt:lpstr>Dec 11</vt:lpstr>
      <vt:lpstr>Dec 18</vt:lpstr>
      <vt:lpstr>Dec 25</vt:lpstr>
      <vt:lpstr>Jan 1</vt:lpstr>
      <vt:lpstr>Jan 8</vt:lpstr>
      <vt:lpstr>Jan 15</vt:lpstr>
      <vt:lpstr>Jan22</vt:lpstr>
      <vt:lpstr>Jan 29</vt:lpstr>
      <vt:lpstr>Feb 5</vt:lpstr>
      <vt:lpstr>Feb 12</vt:lpstr>
      <vt:lpstr>Feb 19</vt:lpstr>
      <vt:lpstr>Feb 26</vt:lpstr>
      <vt:lpstr>Mar 5</vt:lpstr>
      <vt:lpstr>Mar 12</vt:lpstr>
      <vt:lpstr>Mar 19</vt:lpstr>
      <vt:lpstr>Mar 26</vt:lpstr>
      <vt:lpstr>April 2</vt:lpstr>
      <vt:lpstr>April 9</vt:lpstr>
      <vt:lpstr>April 16</vt:lpstr>
      <vt:lpstr>April 23</vt:lpstr>
      <vt:lpstr>April 30</vt:lpstr>
      <vt:lpstr>May 7</vt:lpstr>
      <vt:lpstr>May 14</vt:lpstr>
      <vt:lpstr>June 25</vt:lpstr>
      <vt:lpstr>June 18</vt:lpstr>
      <vt:lpstr>July 2</vt:lpstr>
      <vt:lpstr>July 23</vt:lpstr>
      <vt:lpstr>FY 22-23</vt:lpstr>
      <vt:lpstr>Footnotes</vt:lpstr>
      <vt:lpstr>July 30</vt:lpstr>
      <vt:lpstr>July 16</vt:lpstr>
      <vt:lpstr>July 9</vt:lpstr>
      <vt:lpstr>June 11</vt:lpstr>
      <vt:lpstr>June 4</vt:lpstr>
      <vt:lpstr>May 28</vt:lpstr>
      <vt:lpstr>May 21</vt:lpstr>
      <vt:lpstr>Annual</vt:lpstr>
      <vt:lpstr>'Feb 19'!Print_Area</vt:lpstr>
      <vt:lpstr>Footnotes!Print_Area</vt:lpstr>
      <vt:lpstr>'June 4'!Print_Area</vt:lpstr>
      <vt:lpstr>'Mar 12'!Print_Area</vt:lpstr>
      <vt:lpstr>'Feb 19'!Print_Titles</vt:lpstr>
      <vt:lpstr>'FY 22-23'!Print_Titles</vt:lpstr>
      <vt:lpstr>'June 4'!Print_Titles</vt:lpstr>
      <vt:lpstr>'Mar 12'!Print_Titles</vt:lpstr>
    </vt:vector>
  </TitlesOfParts>
  <Company>Commonwealth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Gaming Control Board</dc:creator>
  <cp:lastModifiedBy>McGarvey, Richard (PGCB)</cp:lastModifiedBy>
  <cp:lastPrinted>2022-08-11T13:00:52Z</cp:lastPrinted>
  <dcterms:created xsi:type="dcterms:W3CDTF">2006-12-27T14:53:17Z</dcterms:created>
  <dcterms:modified xsi:type="dcterms:W3CDTF">2023-07-07T13:33:01Z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FY 17 18  Monthly Slot Revenue Report for website.xlsx</vt:lpwstr>
  </property>
  <property fmtid="{D5CDD505-2E9C-101B-9397-08002B2CF9AE}" pid="3" name="ESRI_WORKBOOK_ID">
    <vt:lpwstr>237e858c7deb4a5788734b44cce23da5</vt:lpwstr>
  </property>
</Properties>
</file>