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agov-my.sharepoint.com/personal/rmcgarvey_pa_gov/Documents/Desktop/"/>
    </mc:Choice>
  </mc:AlternateContent>
  <xr:revisionPtr revIDLastSave="0" documentId="8_{E53C1074-0DB7-4AEF-AECC-B6B6824C1FEC}" xr6:coauthVersionLast="47" xr6:coauthVersionMax="47" xr10:uidLastSave="{00000000-0000-0000-0000-000000000000}"/>
  <bookViews>
    <workbookView xWindow="64815" yWindow="3450" windowWidth="14400" windowHeight="7275" firstSheet="33" activeTab="33" xr2:uid="{00000000-000D-0000-FFFF-FFFF00000000}"/>
  </bookViews>
  <sheets>
    <sheet name="Weekly" sheetId="1" state="hidden" r:id="rId1"/>
    <sheet name="Nov 6" sheetId="7" state="hidden" r:id="rId2"/>
    <sheet name="Nov 13" sheetId="2" state="hidden" r:id="rId3"/>
    <sheet name="Nov 20" sheetId="4" state="hidden" r:id="rId4"/>
    <sheet name="Nov 27" sheetId="5" state="hidden" r:id="rId5"/>
    <sheet name="Dec 4" sheetId="6" state="hidden" r:id="rId6"/>
    <sheet name="Dec 11" sheetId="8" state="hidden" r:id="rId7"/>
    <sheet name="Dec 18" sheetId="9" state="hidden" r:id="rId8"/>
    <sheet name="Dec 25" sheetId="10" state="hidden" r:id="rId9"/>
    <sheet name="Jan 1" sheetId="11" state="hidden" r:id="rId10"/>
    <sheet name="Jan 8" sheetId="12" state="hidden" r:id="rId11"/>
    <sheet name="Jan 15" sheetId="13" state="hidden" r:id="rId12"/>
    <sheet name="Jan22" sheetId="14" state="hidden" r:id="rId13"/>
    <sheet name="Jan 29" sheetId="15" state="hidden" r:id="rId14"/>
    <sheet name="Feb 5" sheetId="16" state="hidden" r:id="rId15"/>
    <sheet name="Feb 12" sheetId="17" state="hidden" r:id="rId16"/>
    <sheet name="Feb 19" sheetId="18" state="hidden" r:id="rId17"/>
    <sheet name="Feb 26" sheetId="19" state="hidden" r:id="rId18"/>
    <sheet name="Mar 5" sheetId="20" state="hidden" r:id="rId19"/>
    <sheet name="Mar 12" sheetId="21" state="hidden" r:id="rId20"/>
    <sheet name="Mar 19" sheetId="22" state="hidden" r:id="rId21"/>
    <sheet name="Mar 26" sheetId="23" state="hidden" r:id="rId22"/>
    <sheet name="April 2" sheetId="24" state="hidden" r:id="rId23"/>
    <sheet name="April 9" sheetId="25" state="hidden" r:id="rId24"/>
    <sheet name="April 16" sheetId="26" state="hidden" r:id="rId25"/>
    <sheet name="April 23" sheetId="28" state="hidden" r:id="rId26"/>
    <sheet name="April 30" sheetId="29" state="hidden" r:id="rId27"/>
    <sheet name="May 7" sheetId="30" state="hidden" r:id="rId28"/>
    <sheet name="May 14" sheetId="31" state="hidden" r:id="rId29"/>
    <sheet name="June 25" sheetId="37" state="hidden" r:id="rId30"/>
    <sheet name="June 18" sheetId="36" state="hidden" r:id="rId31"/>
    <sheet name="July 2" sheetId="38" state="hidden" r:id="rId32"/>
    <sheet name="July 23" sheetId="41" state="hidden" r:id="rId33"/>
    <sheet name="FY 24-25" sheetId="45" r:id="rId34"/>
    <sheet name="Footnotes" sheetId="46" r:id="rId35"/>
    <sheet name="July 30" sheetId="42" state="hidden" r:id="rId36"/>
    <sheet name="July 16" sheetId="40" state="hidden" r:id="rId37"/>
    <sheet name="July 9" sheetId="39" state="hidden" r:id="rId38"/>
    <sheet name="June 11" sheetId="35" state="hidden" r:id="rId39"/>
    <sheet name="June 4" sheetId="34" state="hidden" r:id="rId40"/>
    <sheet name="May 28" sheetId="33" state="hidden" r:id="rId41"/>
    <sheet name="May 21" sheetId="32" state="hidden" r:id="rId42"/>
    <sheet name="Annual" sheetId="3" state="hidden" r:id="rId43"/>
    <sheet name="ESRI_MAPINFO_SHEET" sheetId="47" state="veryHidden" r:id="rId44"/>
  </sheets>
  <definedNames>
    <definedName name="_xlnm.Print_Area" localSheetId="16">'Feb 19'!$A$7:$F$61</definedName>
    <definedName name="_xlnm.Print_Area" localSheetId="39">'June 4'!$A$7:$F$72</definedName>
    <definedName name="_xlnm.Print_Area" localSheetId="19">'Mar 12'!$A$7:$F$61</definedName>
    <definedName name="_xlnm.Print_Titles" localSheetId="16">'Feb 19'!$1:$6</definedName>
    <definedName name="_xlnm.Print_Titles" localSheetId="33">'FY 24-25'!$A:$A,'FY 24-25'!$1:$4</definedName>
    <definedName name="_xlnm.Print_Titles" localSheetId="39">'June 4'!$1:$5</definedName>
    <definedName name="_xlnm.Print_Titles" localSheetId="19">'Mar 12'!$1:$6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511" i="45" l="1"/>
  <c r="AA512" i="45"/>
  <c r="AA513" i="45"/>
  <c r="AA514" i="45"/>
  <c r="AA515" i="45"/>
  <c r="AA510" i="45"/>
  <c r="AA598" i="45"/>
  <c r="AA7" i="45" l="1"/>
  <c r="AA8" i="45"/>
  <c r="AA9" i="45"/>
  <c r="AA10" i="45"/>
  <c r="AA11" i="45"/>
  <c r="AA14" i="45"/>
  <c r="AA15" i="45"/>
  <c r="AA16" i="45"/>
  <c r="AA17" i="45"/>
  <c r="AA18" i="45"/>
  <c r="AA19" i="45"/>
  <c r="AA22" i="45"/>
  <c r="AA23" i="45"/>
  <c r="AA24" i="45"/>
  <c r="AA25" i="45"/>
  <c r="AA26" i="45"/>
  <c r="AA27" i="45"/>
  <c r="AA30" i="45"/>
  <c r="AA31" i="45"/>
  <c r="AA32" i="45"/>
  <c r="AA33" i="45"/>
  <c r="AA34" i="45"/>
  <c r="AA35" i="45"/>
  <c r="AA38" i="45"/>
  <c r="AA39" i="45"/>
  <c r="AA40" i="45"/>
  <c r="AA41" i="45"/>
  <c r="AA42" i="45"/>
  <c r="AA43" i="45"/>
  <c r="AA46" i="45"/>
  <c r="AA47" i="45"/>
  <c r="AA48" i="45"/>
  <c r="AA49" i="45"/>
  <c r="AA50" i="45"/>
  <c r="AA51" i="45"/>
  <c r="AA54" i="45"/>
  <c r="AA55" i="45"/>
  <c r="AA56" i="45"/>
  <c r="AA57" i="45"/>
  <c r="AA58" i="45"/>
  <c r="AA59" i="45"/>
  <c r="AA62" i="45"/>
  <c r="AA63" i="45"/>
  <c r="AA64" i="45"/>
  <c r="AA65" i="45"/>
  <c r="AA66" i="45"/>
  <c r="AA67" i="45"/>
  <c r="AA70" i="45"/>
  <c r="AA71" i="45"/>
  <c r="AA72" i="45"/>
  <c r="AA73" i="45"/>
  <c r="AA74" i="45"/>
  <c r="AA75" i="45"/>
  <c r="AA78" i="45"/>
  <c r="AA79" i="45"/>
  <c r="AA80" i="45"/>
  <c r="AA81" i="45"/>
  <c r="AA82" i="45"/>
  <c r="AA83" i="45"/>
  <c r="AA86" i="45"/>
  <c r="AA87" i="45"/>
  <c r="AA88" i="45"/>
  <c r="AA89" i="45"/>
  <c r="AA90" i="45"/>
  <c r="AA91" i="45"/>
  <c r="AA94" i="45"/>
  <c r="AA95" i="45"/>
  <c r="AA96" i="45"/>
  <c r="AA97" i="45"/>
  <c r="AA98" i="45"/>
  <c r="AA99" i="45"/>
  <c r="AA102" i="45"/>
  <c r="AA103" i="45"/>
  <c r="AA104" i="45"/>
  <c r="AA105" i="45"/>
  <c r="AA106" i="45"/>
  <c r="AA107" i="45"/>
  <c r="AA110" i="45"/>
  <c r="AA111" i="45"/>
  <c r="AA112" i="45"/>
  <c r="AA113" i="45"/>
  <c r="AA114" i="45"/>
  <c r="AA115" i="45"/>
  <c r="AA118" i="45"/>
  <c r="AA119" i="45"/>
  <c r="AA120" i="45"/>
  <c r="AA121" i="45"/>
  <c r="AA122" i="45"/>
  <c r="AA123" i="45"/>
  <c r="AA126" i="45"/>
  <c r="AA127" i="45"/>
  <c r="AA128" i="45"/>
  <c r="AA129" i="45"/>
  <c r="AA130" i="45"/>
  <c r="AA131" i="45"/>
  <c r="AA134" i="45"/>
  <c r="AA135" i="45"/>
  <c r="AA136" i="45"/>
  <c r="AA137" i="45"/>
  <c r="AA138" i="45"/>
  <c r="AA139" i="45"/>
  <c r="AA142" i="45"/>
  <c r="AA143" i="45"/>
  <c r="AA144" i="45"/>
  <c r="AA145" i="45"/>
  <c r="AA146" i="45"/>
  <c r="AA147" i="45"/>
  <c r="AA150" i="45"/>
  <c r="AA151" i="45"/>
  <c r="AA152" i="45"/>
  <c r="AA153" i="45"/>
  <c r="AA154" i="45"/>
  <c r="AA155" i="45"/>
  <c r="AA158" i="45"/>
  <c r="AA159" i="45"/>
  <c r="AA160" i="45"/>
  <c r="AA161" i="45"/>
  <c r="AA162" i="45"/>
  <c r="AA163" i="45"/>
  <c r="AA166" i="45"/>
  <c r="AA167" i="45"/>
  <c r="AA168" i="45"/>
  <c r="AA169" i="45"/>
  <c r="AA170" i="45"/>
  <c r="AA171" i="45"/>
  <c r="AA174" i="45"/>
  <c r="AA175" i="45"/>
  <c r="AA176" i="45"/>
  <c r="AA177" i="45"/>
  <c r="AA178" i="45"/>
  <c r="AA179" i="45"/>
  <c r="AA182" i="45"/>
  <c r="AA183" i="45"/>
  <c r="AA184" i="45"/>
  <c r="AA185" i="45"/>
  <c r="AA186" i="45"/>
  <c r="AA187" i="45"/>
  <c r="AA190" i="45"/>
  <c r="AA191" i="45"/>
  <c r="AA192" i="45"/>
  <c r="AA193" i="45"/>
  <c r="AA194" i="45"/>
  <c r="AA195" i="45"/>
  <c r="AA198" i="45"/>
  <c r="AA199" i="45"/>
  <c r="AA200" i="45"/>
  <c r="AA201" i="45"/>
  <c r="AA202" i="45"/>
  <c r="AA203" i="45"/>
  <c r="AA206" i="45"/>
  <c r="AA207" i="45"/>
  <c r="AA208" i="45"/>
  <c r="AA209" i="45"/>
  <c r="AA210" i="45"/>
  <c r="AA211" i="45"/>
  <c r="AA214" i="45"/>
  <c r="AA215" i="45"/>
  <c r="AA216" i="45"/>
  <c r="AA217" i="45"/>
  <c r="AA218" i="45"/>
  <c r="AA219" i="45"/>
  <c r="AA222" i="45"/>
  <c r="AA223" i="45"/>
  <c r="AA224" i="45"/>
  <c r="AA225" i="45"/>
  <c r="AA226" i="45"/>
  <c r="AA227" i="45"/>
  <c r="AA230" i="45"/>
  <c r="AA231" i="45"/>
  <c r="AA232" i="45"/>
  <c r="AA233" i="45"/>
  <c r="AA234" i="45"/>
  <c r="AA235" i="45"/>
  <c r="AA238" i="45"/>
  <c r="AA239" i="45"/>
  <c r="AA240" i="45"/>
  <c r="AA241" i="45"/>
  <c r="AA242" i="45"/>
  <c r="AA243" i="45"/>
  <c r="AA246" i="45"/>
  <c r="AA247" i="45"/>
  <c r="AA248" i="45"/>
  <c r="AA249" i="45"/>
  <c r="AA250" i="45"/>
  <c r="AA251" i="45"/>
  <c r="AA254" i="45"/>
  <c r="AA255" i="45"/>
  <c r="AA256" i="45"/>
  <c r="AA257" i="45"/>
  <c r="AA258" i="45"/>
  <c r="AA259" i="45"/>
  <c r="AA262" i="45"/>
  <c r="AA263" i="45"/>
  <c r="AA264" i="45"/>
  <c r="AA265" i="45"/>
  <c r="AA266" i="45"/>
  <c r="AA267" i="45"/>
  <c r="AA270" i="45"/>
  <c r="AA271" i="45"/>
  <c r="AA272" i="45"/>
  <c r="AA273" i="45"/>
  <c r="AA274" i="45"/>
  <c r="AA275" i="45"/>
  <c r="AA278" i="45"/>
  <c r="AA279" i="45"/>
  <c r="AA280" i="45"/>
  <c r="AA281" i="45"/>
  <c r="AA282" i="45"/>
  <c r="AA283" i="45"/>
  <c r="AA286" i="45"/>
  <c r="AA287" i="45"/>
  <c r="AA288" i="45"/>
  <c r="AA289" i="45"/>
  <c r="AA290" i="45"/>
  <c r="AA291" i="45"/>
  <c r="AA294" i="45"/>
  <c r="AA295" i="45"/>
  <c r="AA296" i="45"/>
  <c r="AA297" i="45"/>
  <c r="AA298" i="45"/>
  <c r="AA299" i="45"/>
  <c r="AA302" i="45"/>
  <c r="AA303" i="45"/>
  <c r="AA304" i="45"/>
  <c r="AA305" i="45"/>
  <c r="AA306" i="45"/>
  <c r="AA307" i="45"/>
  <c r="AA310" i="45"/>
  <c r="AA311" i="45"/>
  <c r="AA312" i="45"/>
  <c r="AA313" i="45"/>
  <c r="AA314" i="45"/>
  <c r="AA315" i="45"/>
  <c r="AA318" i="45"/>
  <c r="AA319" i="45"/>
  <c r="AA320" i="45"/>
  <c r="AA321" i="45"/>
  <c r="AA322" i="45"/>
  <c r="AA323" i="45"/>
  <c r="AA326" i="45"/>
  <c r="AA327" i="45"/>
  <c r="AA328" i="45"/>
  <c r="AA329" i="45"/>
  <c r="AA330" i="45"/>
  <c r="AA331" i="45"/>
  <c r="AA334" i="45"/>
  <c r="AA335" i="45"/>
  <c r="AA336" i="45"/>
  <c r="AA337" i="45"/>
  <c r="AA338" i="45"/>
  <c r="AA339" i="45"/>
  <c r="AA342" i="45"/>
  <c r="AA343" i="45"/>
  <c r="AA344" i="45"/>
  <c r="AA345" i="45"/>
  <c r="AA346" i="45"/>
  <c r="AA347" i="45"/>
  <c r="AA350" i="45"/>
  <c r="AA351" i="45"/>
  <c r="AA352" i="45"/>
  <c r="AA353" i="45"/>
  <c r="AA354" i="45"/>
  <c r="AA355" i="45"/>
  <c r="AA358" i="45"/>
  <c r="AA359" i="45"/>
  <c r="AA360" i="45"/>
  <c r="AA361" i="45"/>
  <c r="AA362" i="45"/>
  <c r="AA363" i="45"/>
  <c r="AA366" i="45"/>
  <c r="AA367" i="45"/>
  <c r="AA368" i="45"/>
  <c r="AA369" i="45"/>
  <c r="AA370" i="45"/>
  <c r="AA371" i="45"/>
  <c r="AA374" i="45"/>
  <c r="AA375" i="45"/>
  <c r="AA376" i="45"/>
  <c r="AA377" i="45"/>
  <c r="AA378" i="45"/>
  <c r="AA379" i="45"/>
  <c r="AA382" i="45"/>
  <c r="AA383" i="45"/>
  <c r="AA384" i="45"/>
  <c r="AA385" i="45"/>
  <c r="AA386" i="45"/>
  <c r="AA387" i="45"/>
  <c r="AA390" i="45"/>
  <c r="AA391" i="45"/>
  <c r="AA392" i="45"/>
  <c r="AA393" i="45"/>
  <c r="AA394" i="45"/>
  <c r="AA395" i="45"/>
  <c r="AA398" i="45"/>
  <c r="AA399" i="45"/>
  <c r="AA400" i="45"/>
  <c r="AA401" i="45"/>
  <c r="AA402" i="45"/>
  <c r="AA403" i="45"/>
  <c r="AA406" i="45"/>
  <c r="AA407" i="45"/>
  <c r="AA408" i="45"/>
  <c r="AA409" i="45"/>
  <c r="AA410" i="45"/>
  <c r="AA411" i="45"/>
  <c r="AA414" i="45"/>
  <c r="AA415" i="45"/>
  <c r="AA416" i="45"/>
  <c r="AA417" i="45"/>
  <c r="AA418" i="45"/>
  <c r="AA419" i="45"/>
  <c r="AA422" i="45"/>
  <c r="AA423" i="45"/>
  <c r="AA424" i="45"/>
  <c r="AA425" i="45"/>
  <c r="AA426" i="45"/>
  <c r="AA427" i="45"/>
  <c r="AA430" i="45"/>
  <c r="AA431" i="45"/>
  <c r="AA432" i="45"/>
  <c r="AA433" i="45"/>
  <c r="AA434" i="45"/>
  <c r="AA435" i="45"/>
  <c r="AA438" i="45"/>
  <c r="AA439" i="45"/>
  <c r="AA440" i="45"/>
  <c r="AA441" i="45"/>
  <c r="AA442" i="45"/>
  <c r="AA443" i="45"/>
  <c r="AA446" i="45"/>
  <c r="AA447" i="45"/>
  <c r="AA448" i="45"/>
  <c r="AA449" i="45"/>
  <c r="AA450" i="45"/>
  <c r="AA451" i="45"/>
  <c r="AA454" i="45"/>
  <c r="AA455" i="45"/>
  <c r="AA456" i="45"/>
  <c r="AA457" i="45"/>
  <c r="AA458" i="45"/>
  <c r="AA459" i="45"/>
  <c r="AA462" i="45"/>
  <c r="AA463" i="45"/>
  <c r="AA464" i="45"/>
  <c r="AA465" i="45"/>
  <c r="AA466" i="45"/>
  <c r="AA467" i="45"/>
  <c r="AA470" i="45"/>
  <c r="AA471" i="45"/>
  <c r="AA472" i="45"/>
  <c r="AA473" i="45"/>
  <c r="AA474" i="45"/>
  <c r="AA475" i="45"/>
  <c r="AA478" i="45"/>
  <c r="AA479" i="45"/>
  <c r="AA480" i="45"/>
  <c r="AA481" i="45"/>
  <c r="AA482" i="45"/>
  <c r="AA483" i="45"/>
  <c r="AA486" i="45"/>
  <c r="AA487" i="45"/>
  <c r="AA488" i="45"/>
  <c r="AA489" i="45"/>
  <c r="AA490" i="45"/>
  <c r="AA491" i="45"/>
  <c r="AA494" i="45"/>
  <c r="AA495" i="45"/>
  <c r="AA496" i="45"/>
  <c r="AA497" i="45"/>
  <c r="AA498" i="45"/>
  <c r="AA499" i="45"/>
  <c r="AA502" i="45"/>
  <c r="AA503" i="45"/>
  <c r="AA504" i="45"/>
  <c r="AA505" i="45"/>
  <c r="AA506" i="45"/>
  <c r="AA507" i="45"/>
  <c r="AA518" i="45"/>
  <c r="AA519" i="45"/>
  <c r="AA520" i="45"/>
  <c r="AA521" i="45"/>
  <c r="AA522" i="45"/>
  <c r="AA523" i="45"/>
  <c r="AA526" i="45"/>
  <c r="AA527" i="45"/>
  <c r="AA528" i="45"/>
  <c r="AA529" i="45"/>
  <c r="AA530" i="45"/>
  <c r="AA531" i="45"/>
  <c r="AA534" i="45"/>
  <c r="AA535" i="45"/>
  <c r="AA536" i="45"/>
  <c r="AA537" i="45"/>
  <c r="AA538" i="45"/>
  <c r="AA539" i="45"/>
  <c r="AA540" i="45"/>
  <c r="AA541" i="45"/>
  <c r="AA542" i="45"/>
  <c r="AA543" i="45"/>
  <c r="AA544" i="45"/>
  <c r="AA545" i="45"/>
  <c r="AA546" i="45"/>
  <c r="AA547" i="45"/>
  <c r="AA550" i="45"/>
  <c r="AA551" i="45"/>
  <c r="AA552" i="45"/>
  <c r="AA553" i="45"/>
  <c r="AA554" i="45"/>
  <c r="AA555" i="45"/>
  <c r="AA558" i="45"/>
  <c r="AA559" i="45"/>
  <c r="AA560" i="45"/>
  <c r="AA561" i="45"/>
  <c r="AA562" i="45"/>
  <c r="AA563" i="45"/>
  <c r="AA566" i="45"/>
  <c r="AA567" i="45"/>
  <c r="AA568" i="45"/>
  <c r="AA569" i="45"/>
  <c r="AA570" i="45"/>
  <c r="AA571" i="45"/>
  <c r="AA574" i="45"/>
  <c r="AA575" i="45"/>
  <c r="AA576" i="45"/>
  <c r="AA577" i="45"/>
  <c r="AA578" i="45"/>
  <c r="AA579" i="45"/>
  <c r="AA582" i="45"/>
  <c r="AA583" i="45"/>
  <c r="AA584" i="45"/>
  <c r="AA585" i="45"/>
  <c r="AA586" i="45"/>
  <c r="AA587" i="45"/>
  <c r="AA590" i="45"/>
  <c r="AA591" i="45"/>
  <c r="AA592" i="45"/>
  <c r="AA593" i="45"/>
  <c r="AA594" i="45"/>
  <c r="AA595" i="45"/>
  <c r="AA599" i="45"/>
  <c r="AA600" i="45"/>
  <c r="AA601" i="45"/>
  <c r="AA602" i="45"/>
  <c r="AA603" i="45"/>
  <c r="AA6" i="45"/>
  <c r="H69" i="42" l="1"/>
  <c r="H68" i="42"/>
  <c r="H58" i="42"/>
  <c r="H57" i="42"/>
  <c r="H48" i="42"/>
  <c r="H47" i="42"/>
  <c r="H36" i="42"/>
  <c r="H35" i="42"/>
  <c r="H25" i="42"/>
  <c r="H24" i="42"/>
  <c r="H14" i="42"/>
  <c r="H13" i="42"/>
  <c r="F69" i="42"/>
  <c r="F68" i="42"/>
  <c r="F58" i="42"/>
  <c r="F57" i="42"/>
  <c r="F48" i="42"/>
  <c r="F47" i="42"/>
  <c r="F36" i="42"/>
  <c r="F35" i="42"/>
  <c r="F25" i="42"/>
  <c r="F24" i="42"/>
  <c r="F14" i="42"/>
  <c r="F13" i="42"/>
  <c r="D69" i="42"/>
  <c r="D68" i="42"/>
  <c r="D58" i="42"/>
  <c r="D57" i="42"/>
  <c r="D48" i="42"/>
  <c r="D47" i="42"/>
  <c r="D36" i="42"/>
  <c r="D35" i="42"/>
  <c r="D25" i="42"/>
  <c r="D24" i="42"/>
  <c r="D14" i="42"/>
  <c r="D13" i="42"/>
  <c r="B67" i="42"/>
  <c r="B69" i="42" s="1"/>
  <c r="B56" i="42"/>
  <c r="B58" i="42" s="1"/>
  <c r="B46" i="42"/>
  <c r="B48" i="42" s="1"/>
  <c r="B23" i="42"/>
  <c r="B25" i="42" s="1"/>
  <c r="B34" i="42"/>
  <c r="B36" i="42" s="1"/>
  <c r="B12" i="42"/>
  <c r="B13" i="42" s="1"/>
  <c r="B70" i="42"/>
  <c r="H68" i="37"/>
  <c r="H67" i="37"/>
  <c r="F68" i="38"/>
  <c r="F67" i="38"/>
  <c r="F57" i="38"/>
  <c r="F56" i="38"/>
  <c r="F47" i="38"/>
  <c r="F46" i="38"/>
  <c r="F35" i="38"/>
  <c r="F34" i="38"/>
  <c r="F24" i="38"/>
  <c r="F23" i="38"/>
  <c r="F14" i="38"/>
  <c r="F13" i="38"/>
  <c r="D68" i="38"/>
  <c r="D67" i="38"/>
  <c r="D57" i="38"/>
  <c r="D56" i="38"/>
  <c r="D47" i="38"/>
  <c r="D46" i="38"/>
  <c r="D35" i="38"/>
  <c r="D34" i="38"/>
  <c r="D24" i="38"/>
  <c r="D23" i="38"/>
  <c r="D14" i="38"/>
  <c r="D13" i="38"/>
  <c r="B66" i="38"/>
  <c r="B68" i="38" s="1"/>
  <c r="B64" i="38"/>
  <c r="B63" i="38"/>
  <c r="B62" i="38"/>
  <c r="B55" i="38"/>
  <c r="B57" i="38" s="1"/>
  <c r="B54" i="38"/>
  <c r="B53" i="38"/>
  <c r="B52" i="38"/>
  <c r="B45" i="38"/>
  <c r="B47" i="38" s="1"/>
  <c r="B44" i="38"/>
  <c r="B43" i="38"/>
  <c r="B42" i="38"/>
  <c r="B33" i="38"/>
  <c r="B35" i="38" s="1"/>
  <c r="B31" i="38"/>
  <c r="B30" i="38"/>
  <c r="B29" i="38"/>
  <c r="B22" i="38"/>
  <c r="B24" i="38" s="1"/>
  <c r="B21" i="38"/>
  <c r="B20" i="38"/>
  <c r="B19" i="38"/>
  <c r="B12" i="38"/>
  <c r="B13" i="38" s="1"/>
  <c r="B11" i="38"/>
  <c r="B10" i="38"/>
  <c r="B9" i="38"/>
  <c r="B8" i="38"/>
  <c r="B69" i="38"/>
  <c r="B69" i="36"/>
  <c r="F68" i="35"/>
  <c r="F67" i="35"/>
  <c r="F57" i="35"/>
  <c r="F56" i="35"/>
  <c r="F47" i="35"/>
  <c r="F46" i="35"/>
  <c r="F35" i="35"/>
  <c r="F34" i="35"/>
  <c r="F24" i="35"/>
  <c r="F23" i="35"/>
  <c r="F14" i="35"/>
  <c r="F13" i="35"/>
  <c r="D68" i="35"/>
  <c r="D67" i="35"/>
  <c r="D57" i="35"/>
  <c r="D56" i="35"/>
  <c r="D47" i="35"/>
  <c r="D46" i="35"/>
  <c r="D35" i="35"/>
  <c r="D34" i="35"/>
  <c r="D24" i="35"/>
  <c r="D23" i="35"/>
  <c r="D14" i="35"/>
  <c r="D13" i="35"/>
  <c r="B66" i="35"/>
  <c r="B68" i="35" s="1"/>
  <c r="B65" i="35"/>
  <c r="B64" i="35"/>
  <c r="B63" i="35"/>
  <c r="B62" i="35"/>
  <c r="B55" i="35"/>
  <c r="B57" i="35" s="1"/>
  <c r="B54" i="35"/>
  <c r="B53" i="35"/>
  <c r="B52" i="35"/>
  <c r="B45" i="35"/>
  <c r="B47" i="35" s="1"/>
  <c r="B44" i="35"/>
  <c r="B43" i="35"/>
  <c r="B42" i="35"/>
  <c r="B33" i="35"/>
  <c r="B35" i="35" s="1"/>
  <c r="B32" i="35"/>
  <c r="B31" i="35"/>
  <c r="B30" i="35"/>
  <c r="B29" i="35"/>
  <c r="B22" i="35"/>
  <c r="B24" i="35" s="1"/>
  <c r="B21" i="35"/>
  <c r="B20" i="35"/>
  <c r="B19" i="35"/>
  <c r="B12" i="35"/>
  <c r="B14" i="35" s="1"/>
  <c r="B11" i="35"/>
  <c r="B10" i="35"/>
  <c r="B9" i="35"/>
  <c r="B8" i="35"/>
  <c r="B69" i="35"/>
  <c r="H58" i="33"/>
  <c r="H57" i="33"/>
  <c r="H47" i="33"/>
  <c r="H46" i="33"/>
  <c r="H35" i="33"/>
  <c r="H34" i="33"/>
  <c r="H24" i="33"/>
  <c r="H23" i="33"/>
  <c r="H14" i="33"/>
  <c r="H13" i="33"/>
  <c r="F58" i="33"/>
  <c r="F57" i="33"/>
  <c r="F47" i="33"/>
  <c r="F46" i="33"/>
  <c r="F35" i="33"/>
  <c r="F34" i="33"/>
  <c r="F24" i="33"/>
  <c r="F23" i="33"/>
  <c r="F14" i="33"/>
  <c r="F13" i="33"/>
  <c r="D58" i="33"/>
  <c r="D57" i="33"/>
  <c r="D47" i="33"/>
  <c r="D46" i="33"/>
  <c r="D35" i="33"/>
  <c r="D34" i="33"/>
  <c r="D24" i="33"/>
  <c r="D23" i="33"/>
  <c r="D14" i="33"/>
  <c r="D13" i="33"/>
  <c r="B54" i="33"/>
  <c r="B53" i="33"/>
  <c r="B52" i="33"/>
  <c r="B45" i="33"/>
  <c r="B47" i="33" s="1"/>
  <c r="B33" i="33"/>
  <c r="B34" i="33" s="1"/>
  <c r="B22" i="33"/>
  <c r="B24" i="33" s="1"/>
  <c r="B12" i="33"/>
  <c r="B14" i="33" s="1"/>
  <c r="B59" i="32"/>
  <c r="B59" i="31"/>
  <c r="B59" i="30"/>
  <c r="B58" i="28"/>
  <c r="F55" i="28"/>
  <c r="F57" i="28" s="1"/>
  <c r="D55" i="28"/>
  <c r="D56" i="28" s="1"/>
  <c r="B44" i="28"/>
  <c r="B45" i="28" s="1"/>
  <c r="B32" i="28"/>
  <c r="B33" i="28" s="1"/>
  <c r="B22" i="28"/>
  <c r="B23" i="28" s="1"/>
  <c r="B12" i="28"/>
  <c r="B14" i="28" s="1"/>
  <c r="F54" i="28"/>
  <c r="D54" i="28"/>
  <c r="B54" i="28"/>
  <c r="F53" i="28"/>
  <c r="D53" i="28"/>
  <c r="B43" i="28"/>
  <c r="B53" i="28" s="1"/>
  <c r="B31" i="28"/>
  <c r="B21" i="28"/>
  <c r="F52" i="28"/>
  <c r="D52" i="28"/>
  <c r="B42" i="28"/>
  <c r="B30" i="28"/>
  <c r="B20" i="28"/>
  <c r="B9" i="28"/>
  <c r="B52" i="28"/>
  <c r="F51" i="28"/>
  <c r="D51" i="28"/>
  <c r="B41" i="28"/>
  <c r="B29" i="28"/>
  <c r="B19" i="28"/>
  <c r="B8" i="28"/>
  <c r="B51" i="28"/>
  <c r="F46" i="28"/>
  <c r="D46" i="28"/>
  <c r="F45" i="28"/>
  <c r="D45" i="28"/>
  <c r="F34" i="28"/>
  <c r="D34" i="28"/>
  <c r="F33" i="28"/>
  <c r="D33" i="28"/>
  <c r="F24" i="28"/>
  <c r="D24" i="28"/>
  <c r="F23" i="28"/>
  <c r="D23" i="28"/>
  <c r="F14" i="28"/>
  <c r="D14" i="28"/>
  <c r="F13" i="28"/>
  <c r="D13" i="28"/>
  <c r="F46" i="26"/>
  <c r="F45" i="26"/>
  <c r="F34" i="26"/>
  <c r="F33" i="26"/>
  <c r="F24" i="26"/>
  <c r="F23" i="26"/>
  <c r="F14" i="26"/>
  <c r="F13" i="26"/>
  <c r="F55" i="26"/>
  <c r="F57" i="26" s="1"/>
  <c r="F54" i="26"/>
  <c r="F53" i="26"/>
  <c r="F52" i="26"/>
  <c r="F51" i="26"/>
  <c r="D55" i="26"/>
  <c r="D57" i="26" s="1"/>
  <c r="D54" i="26"/>
  <c r="D53" i="26"/>
  <c r="D52" i="26"/>
  <c r="D51" i="26"/>
  <c r="D46" i="26"/>
  <c r="D45" i="26"/>
  <c r="D34" i="26"/>
  <c r="D33" i="26"/>
  <c r="D24" i="26"/>
  <c r="D23" i="26"/>
  <c r="D14" i="26"/>
  <c r="D13" i="26"/>
  <c r="B58" i="26"/>
  <c r="B44" i="26"/>
  <c r="B45" i="26" s="1"/>
  <c r="B32" i="26"/>
  <c r="B33" i="26" s="1"/>
  <c r="B22" i="26"/>
  <c r="B24" i="26" s="1"/>
  <c r="B12" i="26"/>
  <c r="B14" i="26" s="1"/>
  <c r="B54" i="26"/>
  <c r="B42" i="26"/>
  <c r="B52" i="26" s="1"/>
  <c r="B30" i="26"/>
  <c r="B20" i="26"/>
  <c r="B9" i="26"/>
  <c r="B43" i="26"/>
  <c r="B53" i="26" s="1"/>
  <c r="B31" i="26"/>
  <c r="B21" i="26"/>
  <c r="B41" i="26"/>
  <c r="B51" i="26" s="1"/>
  <c r="B29" i="26"/>
  <c r="B19" i="26"/>
  <c r="B8" i="26"/>
  <c r="F33" i="12"/>
  <c r="D33" i="12"/>
  <c r="B33" i="12"/>
  <c r="F12" i="12"/>
  <c r="D12" i="12"/>
  <c r="B12" i="12"/>
  <c r="F22" i="12"/>
  <c r="D22" i="12"/>
  <c r="B22" i="12"/>
  <c r="F31" i="11"/>
  <c r="D31" i="11"/>
  <c r="B31" i="11"/>
  <c r="F21" i="11"/>
  <c r="D21" i="11"/>
  <c r="B21" i="11"/>
  <c r="F11" i="11"/>
  <c r="D11" i="11"/>
  <c r="B11" i="11"/>
  <c r="F11" i="10"/>
  <c r="D11" i="10"/>
  <c r="B11" i="10"/>
  <c r="F21" i="10"/>
  <c r="D21" i="10"/>
  <c r="B21" i="10"/>
  <c r="F31" i="10"/>
  <c r="D31" i="10"/>
  <c r="B31" i="10"/>
  <c r="F11" i="9"/>
  <c r="D11" i="9"/>
  <c r="B11" i="9"/>
  <c r="F21" i="9"/>
  <c r="D21" i="9"/>
  <c r="B21" i="9"/>
  <c r="F31" i="9"/>
  <c r="D31" i="9"/>
  <c r="B31" i="9"/>
  <c r="F31" i="8"/>
  <c r="D31" i="8"/>
  <c r="B31" i="8"/>
  <c r="F21" i="8"/>
  <c r="D21" i="8"/>
  <c r="B21" i="8"/>
  <c r="F11" i="8"/>
  <c r="D11" i="8"/>
  <c r="B11" i="8"/>
  <c r="F11" i="6"/>
  <c r="D11" i="6"/>
  <c r="B11" i="6"/>
  <c r="H11" i="5"/>
  <c r="F11" i="5"/>
  <c r="D11" i="5"/>
  <c r="B11" i="5"/>
  <c r="F11" i="4"/>
  <c r="D11" i="4"/>
  <c r="B11" i="4"/>
  <c r="F11" i="2"/>
  <c r="D11" i="2"/>
  <c r="B11" i="2"/>
  <c r="F11" i="7"/>
  <c r="D11" i="7"/>
  <c r="B11" i="7"/>
  <c r="B55" i="26"/>
  <c r="B56" i="26" s="1"/>
  <c r="B23" i="33"/>
  <c r="B35" i="33"/>
  <c r="F56" i="28"/>
  <c r="B35" i="42"/>
  <c r="B68" i="42"/>
  <c r="B46" i="38"/>
  <c r="B14" i="42"/>
  <c r="B34" i="38" l="1"/>
  <c r="D56" i="26"/>
  <c r="B56" i="33"/>
  <c r="B47" i="42"/>
  <c r="B46" i="28"/>
  <c r="D57" i="28"/>
  <c r="B67" i="35"/>
  <c r="B14" i="38"/>
  <c r="B57" i="42"/>
  <c r="B13" i="28"/>
  <c r="B55" i="28"/>
  <c r="B34" i="28"/>
  <c r="B24" i="42"/>
  <c r="B56" i="35"/>
  <c r="B34" i="35"/>
  <c r="B46" i="35"/>
  <c r="B23" i="26"/>
  <c r="B56" i="38"/>
  <c r="B46" i="26"/>
  <c r="B34" i="26"/>
  <c r="B13" i="26"/>
  <c r="B57" i="26"/>
  <c r="B46" i="33"/>
  <c r="B13" i="35"/>
  <c r="B24" i="28"/>
  <c r="B13" i="33"/>
  <c r="B58" i="33"/>
  <c r="B57" i="33"/>
  <c r="B67" i="38"/>
  <c r="F56" i="26"/>
  <c r="B23" i="38"/>
  <c r="B23" i="35"/>
  <c r="B57" i="28" l="1"/>
  <c r="B56" i="28"/>
</calcChain>
</file>

<file path=xl/sharedStrings.xml><?xml version="1.0" encoding="utf-8"?>
<sst xmlns="http://schemas.openxmlformats.org/spreadsheetml/2006/main" count="2387" uniqueCount="176">
  <si>
    <t>Promotional Plays</t>
  </si>
  <si>
    <t>Wagers</t>
  </si>
  <si>
    <t>Payouts</t>
  </si>
  <si>
    <t>Mohegan Sun</t>
  </si>
  <si>
    <t>Philadelphia Park</t>
  </si>
  <si>
    <t>Authorized Slot Machines</t>
  </si>
  <si>
    <t>Total</t>
  </si>
  <si>
    <t>Gaming Site</t>
  </si>
  <si>
    <t>Year-to-Date</t>
  </si>
  <si>
    <t>Statistics for the Week of Jan 1, 2007 - Jan 6, 2007</t>
  </si>
  <si>
    <t>Statistics for the Year Ended December 31, 2006</t>
  </si>
  <si>
    <t>Month-to-Date</t>
  </si>
  <si>
    <t>Week of Nov 13</t>
  </si>
  <si>
    <t>2006</t>
  </si>
  <si>
    <t>November 2006</t>
  </si>
  <si>
    <t>Week of Nov 20</t>
  </si>
  <si>
    <t>Week of Nov 27</t>
  </si>
  <si>
    <t>December 2006</t>
  </si>
  <si>
    <t>Week of Dec 4</t>
  </si>
  <si>
    <t>Week of Nov 6</t>
  </si>
  <si>
    <t>Week of Dec 11</t>
  </si>
  <si>
    <t>Week of Dec 18</t>
  </si>
  <si>
    <t>Gaming Revenues</t>
  </si>
  <si>
    <t>Week of Dec 25</t>
  </si>
  <si>
    <t>Philadelphia Park*</t>
  </si>
  <si>
    <t>Tax (55%)</t>
  </si>
  <si>
    <t>Week of Jan 1</t>
  </si>
  <si>
    <t>January 2007</t>
  </si>
  <si>
    <t>2007</t>
  </si>
  <si>
    <t>Week of Jan 8</t>
  </si>
  <si>
    <t>Adjustments</t>
  </si>
  <si>
    <t>Gross Terminal Revenue</t>
  </si>
  <si>
    <t>Operator Share (45%)</t>
  </si>
  <si>
    <t>Report Notes</t>
  </si>
  <si>
    <t>- Promotional plays are not taxed per statute.</t>
  </si>
  <si>
    <t>- Tax Revenue and Operator Share estimated by PGCB.</t>
  </si>
  <si>
    <t>- The Authorized Slot Machine count is an average and can vary slightly day to day.</t>
  </si>
  <si>
    <t>- Figures for Week of Dec 18th for Philadelphia Park include test night results of Dec 18th.</t>
  </si>
  <si>
    <t>- Figures for Week of Dec 11th for Philadelphia Park reflect test night results of Dec 17th.</t>
  </si>
  <si>
    <t>- Figures for Week of Nov 6 reflect test night results of Nov 10th and 12th.</t>
  </si>
  <si>
    <t>- Accout adjustments made by Department of Revenue based on analysis of daily reports through the Central Computer System.</t>
  </si>
  <si>
    <t>Harrah's Chester Downs</t>
  </si>
  <si>
    <t>Week of Jan 15</t>
  </si>
  <si>
    <t>- Harrah's Chester Downs figures for Week of Jan 15 reflect test night results of Jan 20th and 21st.</t>
  </si>
  <si>
    <t>Week of Jan 22</t>
  </si>
  <si>
    <t>Week of Jan 29</t>
  </si>
  <si>
    <t>February 2007</t>
  </si>
  <si>
    <t>Week of February 5</t>
  </si>
  <si>
    <t>Week of February 12</t>
  </si>
  <si>
    <t>Week of February 19</t>
  </si>
  <si>
    <t>Presque Isle</t>
  </si>
  <si>
    <t>Report Notes
• The Authorized Slot Machine count is an average and can vary slightly day to day.
• Tax Revenue and Operator Share estimated by PGCB.
• Account adjustments made by Department of Revenue based on analysis of daily reports through the Central Computer System.
• Promotional plays are not taxed per statute.</t>
  </si>
  <si>
    <t>Week of February 26</t>
  </si>
  <si>
    <t>March 2007</t>
  </si>
  <si>
    <t>Report Notes
• The Authorized Slot Machine count is an average and can vary slightly day to day.
• Tax Revenue and Operator Share estimated by PGCB.
• Account adjustments made by Department of Revenue based on analysis of daily reports through the Central Computer System.
• Promotional plays are not taxed per statute.
• Presque Isle figures reflect test night data of 2/26 and results of operations for the period 2/28 through 3/3.</t>
  </si>
  <si>
    <t>Week of</t>
  </si>
  <si>
    <t>March 5 - March 11</t>
  </si>
  <si>
    <t>March 12 - March 18</t>
  </si>
  <si>
    <t>March 19 - March 25</t>
  </si>
  <si>
    <t>March 26 - April 1</t>
  </si>
  <si>
    <t>April 2007</t>
  </si>
  <si>
    <t>Month-to Date</t>
  </si>
  <si>
    <t>April 2 - April 8</t>
  </si>
  <si>
    <t xml:space="preserve">                                                                        </t>
  </si>
  <si>
    <t>April 9 - April 15</t>
  </si>
  <si>
    <t>April 23 - April 29</t>
  </si>
  <si>
    <t>April 30 - May 6</t>
  </si>
  <si>
    <t>May 2007</t>
  </si>
  <si>
    <t>May 7 - May 13</t>
  </si>
  <si>
    <t>May 14 - May 20</t>
  </si>
  <si>
    <t>May 21 - May 27</t>
  </si>
  <si>
    <t>May 28 - June 3</t>
  </si>
  <si>
    <t>June 2007</t>
  </si>
  <si>
    <t>June 4 - June 10</t>
  </si>
  <si>
    <t>The Meadows</t>
  </si>
  <si>
    <t>June 11 - June 17</t>
  </si>
  <si>
    <t>June 18 - June 24</t>
  </si>
  <si>
    <t>June 25 - July 1</t>
  </si>
  <si>
    <t>July 2007</t>
  </si>
  <si>
    <t>July 2 - July 8</t>
  </si>
  <si>
    <t>July 9 - July 15</t>
  </si>
  <si>
    <t>July 16 - July 22</t>
  </si>
  <si>
    <t>July 23 - July 29</t>
  </si>
  <si>
    <t>July 30 - August 5</t>
  </si>
  <si>
    <t>August 2007</t>
  </si>
  <si>
    <t>Grand Total</t>
  </si>
  <si>
    <t>FOOTNOTES:</t>
  </si>
  <si>
    <t>State Tax (42%)</t>
  </si>
  <si>
    <r>
      <t xml:space="preserve">Adjustments </t>
    </r>
    <r>
      <rPr>
        <vertAlign val="superscript"/>
        <sz val="10"/>
        <rFont val="Book Antiqua"/>
        <family val="1"/>
      </rPr>
      <t>1</t>
    </r>
  </si>
  <si>
    <r>
      <t xml:space="preserve">LSA (10%) </t>
    </r>
    <r>
      <rPr>
        <vertAlign val="superscript"/>
        <sz val="10"/>
        <rFont val="Book Antiqua"/>
        <family val="1"/>
      </rPr>
      <t>2</t>
    </r>
  </si>
  <si>
    <t xml:space="preserve">2 Local Share Assessment               </t>
  </si>
  <si>
    <r>
      <t>Rutter's Store 15</t>
    </r>
    <r>
      <rPr>
        <u/>
        <vertAlign val="superscript"/>
        <sz val="10"/>
        <color rgb="FF000000"/>
        <rFont val="Book Antiqua"/>
        <family val="1"/>
      </rPr>
      <t>4</t>
    </r>
  </si>
  <si>
    <t>4 Operator is Marquee by Penn</t>
  </si>
  <si>
    <r>
      <t>Rutter's Store 37</t>
    </r>
    <r>
      <rPr>
        <u/>
        <vertAlign val="superscript"/>
        <sz val="10"/>
        <color rgb="FF000000"/>
        <rFont val="Book Antiqua"/>
        <family val="1"/>
      </rPr>
      <t>4</t>
    </r>
  </si>
  <si>
    <r>
      <t>Rutter's Store 60</t>
    </r>
    <r>
      <rPr>
        <u/>
        <vertAlign val="superscript"/>
        <sz val="10"/>
        <color rgb="FF000000"/>
        <rFont val="Book Antiqua"/>
        <family val="1"/>
      </rPr>
      <t>4</t>
    </r>
  </si>
  <si>
    <t>VIDEO GAMING TERMINAL REPORT</t>
  </si>
  <si>
    <r>
      <t>Rutter's Store 79</t>
    </r>
    <r>
      <rPr>
        <u/>
        <vertAlign val="superscript"/>
        <sz val="10"/>
        <color rgb="FF000000"/>
        <rFont val="Book Antiqua"/>
        <family val="1"/>
      </rPr>
      <t>4</t>
    </r>
  </si>
  <si>
    <r>
      <t>Rutter's Store 36</t>
    </r>
    <r>
      <rPr>
        <u/>
        <vertAlign val="superscript"/>
        <sz val="10"/>
        <color rgb="FF000000"/>
        <rFont val="Book Antiqua"/>
        <family val="1"/>
      </rPr>
      <t>4</t>
    </r>
  </si>
  <si>
    <r>
      <t>Rutter's Store 16</t>
    </r>
    <r>
      <rPr>
        <u/>
        <vertAlign val="superscript"/>
        <sz val="10"/>
        <color rgb="FF000000"/>
        <rFont val="Book Antiqua"/>
        <family val="1"/>
      </rPr>
      <t>4</t>
    </r>
  </si>
  <si>
    <r>
      <t>Rutter's Store 8</t>
    </r>
    <r>
      <rPr>
        <u/>
        <vertAlign val="superscript"/>
        <sz val="10"/>
        <color rgb="FF000000"/>
        <rFont val="Book Antiqua"/>
        <family val="1"/>
      </rPr>
      <t>4</t>
    </r>
  </si>
  <si>
    <r>
      <t>Travel Centers of America 212</t>
    </r>
    <r>
      <rPr>
        <u/>
        <vertAlign val="superscript"/>
        <sz val="10"/>
        <color theme="1"/>
        <rFont val="Book Antiqua"/>
        <family val="1"/>
      </rPr>
      <t>4</t>
    </r>
  </si>
  <si>
    <r>
      <t>Travel Centers of America 213</t>
    </r>
    <r>
      <rPr>
        <b/>
        <u/>
        <vertAlign val="superscript"/>
        <sz val="10"/>
        <color theme="1"/>
        <rFont val="Book Antiqua"/>
        <family val="1"/>
      </rPr>
      <t>4</t>
    </r>
  </si>
  <si>
    <t>{"extentsLinked":false,"version":2}</t>
  </si>
  <si>
    <t>Establishments</t>
  </si>
  <si>
    <t xml:space="preserve">                                   VIDEO GAMING TERMINAL REPORT</t>
  </si>
  <si>
    <r>
      <t>Travel Centers of America 336</t>
    </r>
    <r>
      <rPr>
        <u/>
        <vertAlign val="superscript"/>
        <sz val="10"/>
        <color rgb="FF000000"/>
        <rFont val="Book Antiqua"/>
        <family val="1"/>
      </rPr>
      <t>4</t>
    </r>
  </si>
  <si>
    <r>
      <t>Travel Centers of America 3</t>
    </r>
    <r>
      <rPr>
        <u/>
        <vertAlign val="superscript"/>
        <sz val="10"/>
        <color theme="1"/>
        <rFont val="Book Antiqua"/>
        <family val="1"/>
      </rPr>
      <t>4</t>
    </r>
  </si>
  <si>
    <r>
      <t>Rutter's Store 56</t>
    </r>
    <r>
      <rPr>
        <u/>
        <vertAlign val="superscript"/>
        <sz val="10"/>
        <color rgb="FF000000"/>
        <rFont val="Book Antiqua"/>
        <family val="1"/>
      </rPr>
      <t>4</t>
    </r>
  </si>
  <si>
    <r>
      <t>Rutter's Store 4</t>
    </r>
    <r>
      <rPr>
        <u/>
        <vertAlign val="superscript"/>
        <sz val="10"/>
        <color rgb="FF000000"/>
        <rFont val="Book Antiqua"/>
        <family val="1"/>
      </rPr>
      <t>4</t>
    </r>
  </si>
  <si>
    <r>
      <t>Travel Centers of America 68</t>
    </r>
    <r>
      <rPr>
        <u/>
        <vertAlign val="superscript"/>
        <sz val="10"/>
        <color theme="1"/>
        <rFont val="Book Antiqua"/>
        <family val="1"/>
      </rPr>
      <t>4</t>
    </r>
  </si>
  <si>
    <r>
      <t>Rutter's Store 69</t>
    </r>
    <r>
      <rPr>
        <u/>
        <vertAlign val="superscript"/>
        <sz val="10"/>
        <color rgb="FF000000"/>
        <rFont val="Book Antiqua"/>
        <family val="1"/>
      </rPr>
      <t>4</t>
    </r>
  </si>
  <si>
    <r>
      <t>Rutter's Store 96</t>
    </r>
    <r>
      <rPr>
        <u/>
        <vertAlign val="superscript"/>
        <sz val="10"/>
        <color rgb="FF000000"/>
        <rFont val="Book Antiqua"/>
        <family val="1"/>
      </rPr>
      <t>4</t>
    </r>
  </si>
  <si>
    <r>
      <t>Rutter's Store 81</t>
    </r>
    <r>
      <rPr>
        <u/>
        <vertAlign val="superscript"/>
        <sz val="10"/>
        <color rgb="FF000000"/>
        <rFont val="Book Antiqua"/>
        <family val="1"/>
      </rPr>
      <t>4</t>
    </r>
  </si>
  <si>
    <r>
      <t>Rutter’s Store 77</t>
    </r>
    <r>
      <rPr>
        <u/>
        <vertAlign val="superscript"/>
        <sz val="10"/>
        <color theme="1"/>
        <rFont val="Book Antiqua"/>
        <family val="1"/>
      </rPr>
      <t>4</t>
    </r>
  </si>
  <si>
    <r>
      <t>Rutter’s Store 53</t>
    </r>
    <r>
      <rPr>
        <u/>
        <vertAlign val="superscript"/>
        <sz val="10"/>
        <color theme="1"/>
        <rFont val="Book Antiqua"/>
        <family val="1"/>
      </rPr>
      <t>4</t>
    </r>
  </si>
  <si>
    <r>
      <t>Rutter's Store 17</t>
    </r>
    <r>
      <rPr>
        <u/>
        <vertAlign val="superscript"/>
        <sz val="10"/>
        <color theme="1"/>
        <rFont val="Book Antiqua"/>
        <family val="1"/>
      </rPr>
      <t>4</t>
    </r>
  </si>
  <si>
    <r>
      <t>Love’s Travel Stop #366</t>
    </r>
    <r>
      <rPr>
        <u/>
        <vertAlign val="superscript"/>
        <sz val="10"/>
        <color theme="1"/>
        <rFont val="Book Antiqua"/>
        <family val="1"/>
      </rPr>
      <t>5</t>
    </r>
  </si>
  <si>
    <r>
      <t>Love’s Travel Stop #407</t>
    </r>
    <r>
      <rPr>
        <u/>
        <vertAlign val="superscript"/>
        <sz val="10"/>
        <color theme="1"/>
        <rFont val="Book Antiqua"/>
        <family val="1"/>
      </rPr>
      <t>5</t>
    </r>
  </si>
  <si>
    <r>
      <t>Love's Travel Stop #324</t>
    </r>
    <r>
      <rPr>
        <u/>
        <vertAlign val="superscript"/>
        <sz val="10"/>
        <color theme="1"/>
        <rFont val="Book Antiqua"/>
        <family val="1"/>
      </rPr>
      <t>5</t>
    </r>
  </si>
  <si>
    <r>
      <t>Love's Travel Stop #358</t>
    </r>
    <r>
      <rPr>
        <u/>
        <vertAlign val="superscript"/>
        <sz val="10"/>
        <color theme="1"/>
        <rFont val="Book Antiqua"/>
        <family val="1"/>
      </rPr>
      <t>5</t>
    </r>
  </si>
  <si>
    <r>
      <t>TA Operating LLC (Site #214), Milesburg</t>
    </r>
    <r>
      <rPr>
        <u/>
        <vertAlign val="superscript"/>
        <sz val="10"/>
        <color theme="1"/>
        <rFont val="Book Antiqua"/>
        <family val="1"/>
      </rPr>
      <t>4</t>
    </r>
  </si>
  <si>
    <r>
      <t>Hickory Run Travel Plaza</t>
    </r>
    <r>
      <rPr>
        <u/>
        <vertAlign val="superscript"/>
        <sz val="10"/>
        <color theme="1"/>
        <rFont val="Book Antiqua"/>
        <family val="1"/>
      </rPr>
      <t>6</t>
    </r>
  </si>
  <si>
    <r>
      <t>Liberty Travel Plaza - Gouldsboro</t>
    </r>
    <r>
      <rPr>
        <u/>
        <vertAlign val="superscript"/>
        <sz val="10"/>
        <rFont val="Book Antiqua"/>
        <family val="1"/>
      </rPr>
      <t>6</t>
    </r>
  </si>
  <si>
    <r>
      <t>TA Operating LLC (Site #67), Harrisville</t>
    </r>
    <r>
      <rPr>
        <u/>
        <vertAlign val="superscript"/>
        <sz val="10"/>
        <rFont val="Book Antiqua"/>
        <family val="1"/>
      </rPr>
      <t>4</t>
    </r>
  </si>
  <si>
    <r>
      <t>Rutter's Store 20</t>
    </r>
    <r>
      <rPr>
        <u/>
        <vertAlign val="superscript"/>
        <sz val="10"/>
        <rFont val="Book Antiqua"/>
        <family val="1"/>
      </rPr>
      <t>4</t>
    </r>
  </si>
  <si>
    <r>
      <t>Rutter's Store 87</t>
    </r>
    <r>
      <rPr>
        <u/>
        <vertAlign val="superscript"/>
        <sz val="10"/>
        <rFont val="Book Antiqua"/>
        <family val="1"/>
      </rPr>
      <t>4</t>
    </r>
  </si>
  <si>
    <r>
      <t>Liberty Travel Plaza - Mifflintown</t>
    </r>
    <r>
      <rPr>
        <u/>
        <vertAlign val="superscript"/>
        <sz val="10"/>
        <rFont val="Book Antiqua"/>
        <family val="1"/>
      </rPr>
      <t>6</t>
    </r>
  </si>
  <si>
    <r>
      <t>Liberty Travel Plaza - Gibson</t>
    </r>
    <r>
      <rPr>
        <u/>
        <vertAlign val="superscript"/>
        <sz val="10"/>
        <rFont val="Book Antiqua"/>
        <family val="1"/>
      </rPr>
      <t>6</t>
    </r>
  </si>
  <si>
    <r>
      <t>Liberty Travel Plaza, Avis</t>
    </r>
    <r>
      <rPr>
        <u/>
        <vertAlign val="superscript"/>
        <sz val="10"/>
        <color theme="1"/>
        <rFont val="Book Antiqua"/>
        <family val="1"/>
      </rPr>
      <t>6</t>
    </r>
  </si>
  <si>
    <r>
      <t>Liberty Travel Plaza - Mifflinville</t>
    </r>
    <r>
      <rPr>
        <u/>
        <vertAlign val="superscript"/>
        <sz val="10"/>
        <rFont val="Book Antiqua"/>
        <family val="1"/>
      </rPr>
      <t>6</t>
    </r>
  </si>
  <si>
    <t>1 Made by Department of Revenue based on an analysis of reports from the central control computer system.</t>
  </si>
  <si>
    <r>
      <t>Liberty Travel Plaza - Lake Ariel</t>
    </r>
    <r>
      <rPr>
        <u/>
        <vertAlign val="superscript"/>
        <sz val="10"/>
        <rFont val="Book Antiqua"/>
        <family val="1"/>
      </rPr>
      <t>6</t>
    </r>
  </si>
  <si>
    <r>
      <t>Liberty Travel Plaza - Duncannon</t>
    </r>
    <r>
      <rPr>
        <u/>
        <vertAlign val="superscript"/>
        <sz val="10"/>
        <rFont val="Book Antiqua"/>
        <family val="1"/>
      </rPr>
      <t>6</t>
    </r>
  </si>
  <si>
    <r>
      <t>Liberty Travel Plaza - Mt.Cobb</t>
    </r>
    <r>
      <rPr>
        <u/>
        <vertAlign val="superscript"/>
        <sz val="10"/>
        <rFont val="Book Antiqua"/>
        <family val="1"/>
      </rPr>
      <t>6</t>
    </r>
  </si>
  <si>
    <r>
      <t>Geneva Truck Stop</t>
    </r>
    <r>
      <rPr>
        <u/>
        <vertAlign val="superscript"/>
        <sz val="10"/>
        <rFont val="Book Antiqua"/>
        <family val="1"/>
      </rPr>
      <t>5</t>
    </r>
  </si>
  <si>
    <r>
      <t>TA Operating LLC (Site #012), Harrisburg</t>
    </r>
    <r>
      <rPr>
        <u/>
        <vertAlign val="superscript"/>
        <sz val="10"/>
        <rFont val="Book Antiqua"/>
        <family val="1"/>
      </rPr>
      <t>4</t>
    </r>
  </si>
  <si>
    <r>
      <t>Pilot Travel Center #708</t>
    </r>
    <r>
      <rPr>
        <u/>
        <vertAlign val="superscript"/>
        <sz val="10"/>
        <rFont val="Book Antiqua"/>
        <family val="1"/>
      </rPr>
      <t>5</t>
    </r>
  </si>
  <si>
    <r>
      <t>Pilot Travel Center #336</t>
    </r>
    <r>
      <rPr>
        <u/>
        <vertAlign val="superscript"/>
        <sz val="10"/>
        <color theme="1"/>
        <rFont val="Book Antiqua"/>
        <family val="1"/>
      </rPr>
      <t>5</t>
    </r>
  </si>
  <si>
    <r>
      <t>Pilot Travel Center #707</t>
    </r>
    <r>
      <rPr>
        <u/>
        <vertAlign val="superscript"/>
        <sz val="10"/>
        <rFont val="Book Antiqua"/>
        <family val="1"/>
      </rPr>
      <t>5</t>
    </r>
  </si>
  <si>
    <r>
      <t>Pilot Travel Center #709</t>
    </r>
    <r>
      <rPr>
        <u/>
        <vertAlign val="superscript"/>
        <sz val="10"/>
        <rFont val="Book Antiqua"/>
        <family val="1"/>
      </rPr>
      <t>5</t>
    </r>
  </si>
  <si>
    <r>
      <t>Pilot Travel Center #710</t>
    </r>
    <r>
      <rPr>
        <u/>
        <vertAlign val="superscript"/>
        <sz val="10"/>
        <rFont val="Book Antiqua"/>
        <family val="1"/>
      </rPr>
      <t>5</t>
    </r>
  </si>
  <si>
    <r>
      <t>Liberty Travel Plaza - Lakewood</t>
    </r>
    <r>
      <rPr>
        <u/>
        <vertAlign val="superscript"/>
        <sz val="10"/>
        <rFont val="Book Antiqua"/>
        <family val="1"/>
      </rPr>
      <t>6</t>
    </r>
  </si>
  <si>
    <r>
      <t>Pilot Travel Center #081</t>
    </r>
    <r>
      <rPr>
        <u/>
        <vertAlign val="superscript"/>
        <sz val="10"/>
        <color theme="1"/>
        <rFont val="Book Antiqua"/>
        <family val="1"/>
      </rPr>
      <t>5</t>
    </r>
  </si>
  <si>
    <r>
      <t>Rutter's Store 41</t>
    </r>
    <r>
      <rPr>
        <u/>
        <vertAlign val="superscript"/>
        <sz val="10"/>
        <rFont val="Book Antiqua"/>
        <family val="1"/>
      </rPr>
      <t>4</t>
    </r>
  </si>
  <si>
    <r>
      <t>Rutter's Store 92</t>
    </r>
    <r>
      <rPr>
        <u/>
        <vertAlign val="superscript"/>
        <sz val="10"/>
        <rFont val="Book Antiqua"/>
        <family val="1"/>
      </rPr>
      <t>4</t>
    </r>
  </si>
  <si>
    <t>6 Operator is Jango</t>
  </si>
  <si>
    <r>
      <t>Bald Eagle Truck Stop</t>
    </r>
    <r>
      <rPr>
        <u/>
        <vertAlign val="superscript"/>
        <sz val="10"/>
        <color rgb="FF000000"/>
        <rFont val="Book Antiqua"/>
        <family val="1"/>
      </rPr>
      <t xml:space="preserve"> 5</t>
    </r>
  </si>
  <si>
    <r>
      <t>Keystone Restaurant &amp; Truck Stop</t>
    </r>
    <r>
      <rPr>
        <u/>
        <vertAlign val="superscript"/>
        <sz val="10"/>
        <color rgb="FF000000"/>
        <rFont val="Book Antiqua"/>
        <family val="1"/>
      </rPr>
      <t xml:space="preserve"> 5</t>
    </r>
  </si>
  <si>
    <r>
      <t>Kwik Fill 229</t>
    </r>
    <r>
      <rPr>
        <u/>
        <vertAlign val="superscript"/>
        <sz val="10"/>
        <color rgb="FF000000"/>
        <rFont val="Book Antiqua"/>
        <family val="1"/>
      </rPr>
      <t xml:space="preserve"> 5</t>
    </r>
  </si>
  <si>
    <r>
      <t>Kwik Fill 226</t>
    </r>
    <r>
      <rPr>
        <u/>
        <vertAlign val="superscript"/>
        <sz val="10"/>
        <color rgb="FF000000"/>
        <rFont val="Book Antiqua"/>
        <family val="1"/>
      </rPr>
      <t>5</t>
    </r>
  </si>
  <si>
    <r>
      <t>Kwik Fill 200</t>
    </r>
    <r>
      <rPr>
        <u/>
        <vertAlign val="superscript"/>
        <sz val="10"/>
        <rFont val="Book Antiqua"/>
        <family val="1"/>
      </rPr>
      <t>5</t>
    </r>
  </si>
  <si>
    <r>
      <t>Dandy Mini Mart - Wysox</t>
    </r>
    <r>
      <rPr>
        <u/>
        <vertAlign val="superscript"/>
        <sz val="10"/>
        <rFont val="Book Antiqua"/>
        <family val="1"/>
      </rPr>
      <t>5</t>
    </r>
  </si>
  <si>
    <r>
      <t>Fegley's Mini Mart</t>
    </r>
    <r>
      <rPr>
        <u/>
        <vertAlign val="superscript"/>
        <sz val="10"/>
        <rFont val="Book Antiqua"/>
        <family val="1"/>
      </rPr>
      <t>5</t>
    </r>
  </si>
  <si>
    <r>
      <t>D&amp;C Fuels East</t>
    </r>
    <r>
      <rPr>
        <u/>
        <vertAlign val="superscript"/>
        <sz val="10"/>
        <rFont val="Book Antiqua"/>
        <family val="1"/>
      </rPr>
      <t>5</t>
    </r>
  </si>
  <si>
    <r>
      <t>Dandy Mini Mart, Inc. (Monroeton)</t>
    </r>
    <r>
      <rPr>
        <u/>
        <vertAlign val="superscript"/>
        <sz val="10"/>
        <color theme="1"/>
        <rFont val="Book Antiqua"/>
        <family val="1"/>
      </rPr>
      <t>5</t>
    </r>
  </si>
  <si>
    <r>
      <t>Lucky Seven Travel Plaza</t>
    </r>
    <r>
      <rPr>
        <u/>
        <vertAlign val="superscript"/>
        <sz val="10"/>
        <rFont val="Book Antiqua"/>
        <family val="1"/>
      </rPr>
      <t>5</t>
    </r>
  </si>
  <si>
    <r>
      <t>Dandy Mini Mart, Inc. (Towanda)</t>
    </r>
    <r>
      <rPr>
        <u/>
        <vertAlign val="superscript"/>
        <sz val="10"/>
        <rFont val="Book Antiqua"/>
        <family val="1"/>
      </rPr>
      <t>5</t>
    </r>
  </si>
  <si>
    <r>
      <t>Emlenton Truck Stop</t>
    </r>
    <r>
      <rPr>
        <u/>
        <vertAlign val="superscript"/>
        <sz val="10"/>
        <rFont val="Book Antiqua"/>
        <family val="1"/>
      </rPr>
      <t xml:space="preserve"> 5</t>
    </r>
  </si>
  <si>
    <t>5 Operator is J&amp;J Ventures Gaming</t>
  </si>
  <si>
    <r>
      <t>Rutter's Store 5</t>
    </r>
    <r>
      <rPr>
        <u/>
        <vertAlign val="superscript"/>
        <sz val="10"/>
        <rFont val="Book Antiqua"/>
        <family val="1"/>
      </rPr>
      <t>4</t>
    </r>
  </si>
  <si>
    <r>
      <t>Rutter's Store 80</t>
    </r>
    <r>
      <rPr>
        <u/>
        <vertAlign val="superscript"/>
        <sz val="10"/>
        <rFont val="Book Antiqua"/>
        <family val="1"/>
      </rPr>
      <t>4</t>
    </r>
  </si>
  <si>
    <r>
      <t>Rutter's Store 85</t>
    </r>
    <r>
      <rPr>
        <u/>
        <vertAlign val="superscript"/>
        <sz val="10"/>
        <rFont val="Book Antiqua"/>
        <family val="1"/>
      </rPr>
      <t>4</t>
    </r>
  </si>
  <si>
    <r>
      <t>Love's Travel Stop #731</t>
    </r>
    <r>
      <rPr>
        <u/>
        <vertAlign val="superscript"/>
        <sz val="10"/>
        <rFont val="Book Antiqua"/>
        <family val="1"/>
      </rPr>
      <t>5</t>
    </r>
  </si>
  <si>
    <r>
      <t>Rutter's Store 82</t>
    </r>
    <r>
      <rPr>
        <u/>
        <vertAlign val="superscript"/>
        <sz val="10"/>
        <rFont val="Book Antiqua"/>
        <family val="1"/>
      </rPr>
      <t>4</t>
    </r>
  </si>
  <si>
    <r>
      <t>Onvo Travel Plaza - New Smithville</t>
    </r>
    <r>
      <rPr>
        <u/>
        <vertAlign val="superscript"/>
        <sz val="10"/>
        <rFont val="Book Antiqua"/>
        <family val="1"/>
      </rPr>
      <t>6</t>
    </r>
  </si>
  <si>
    <t xml:space="preserve">7 Operator is Accel Entertainment Gaming LLC                    </t>
  </si>
  <si>
    <t>8 Operator is Venture Gaming LLC</t>
  </si>
  <si>
    <r>
      <t>Dandy Mini Marts, Sayre</t>
    </r>
    <r>
      <rPr>
        <u/>
        <vertAlign val="superscript"/>
        <sz val="10"/>
        <rFont val="Book Antiqua"/>
        <family val="1"/>
      </rPr>
      <t>5</t>
    </r>
  </si>
  <si>
    <r>
      <t>Rutter's Store 99</t>
    </r>
    <r>
      <rPr>
        <u/>
        <vertAlign val="superscript"/>
        <sz val="10"/>
        <rFont val="Book Antiqua"/>
        <family val="1"/>
      </rPr>
      <t>4</t>
    </r>
  </si>
  <si>
    <r>
      <t>Onvo Travel Plaza - Highridge</t>
    </r>
    <r>
      <rPr>
        <u/>
        <vertAlign val="superscript"/>
        <sz val="10"/>
        <rFont val="Book Antiqua"/>
        <family val="1"/>
      </rPr>
      <t>6</t>
    </r>
  </si>
  <si>
    <r>
      <t>Onvo Travel Plaza - Pine Grove</t>
    </r>
    <r>
      <rPr>
        <u/>
        <vertAlign val="superscript"/>
        <sz val="10"/>
        <rFont val="Book Antiqua"/>
        <family val="1"/>
      </rPr>
      <t>6</t>
    </r>
  </si>
  <si>
    <r>
      <t>Rutter's Store 106</t>
    </r>
    <r>
      <rPr>
        <u/>
        <vertAlign val="superscript"/>
        <sz val="10"/>
        <rFont val="Book Antiqua"/>
        <family val="1"/>
      </rPr>
      <t>4</t>
    </r>
  </si>
  <si>
    <r>
      <t>Love’s Travel Stop #829</t>
    </r>
    <r>
      <rPr>
        <u/>
        <vertAlign val="superscript"/>
        <sz val="10"/>
        <rFont val="Book Antiqua"/>
        <family val="1"/>
      </rPr>
      <t>5</t>
    </r>
  </si>
  <si>
    <r>
      <t>Rutter's Store 107</t>
    </r>
    <r>
      <rPr>
        <u/>
        <vertAlign val="superscript"/>
        <sz val="10"/>
        <rFont val="Book Antiqua"/>
        <family val="1"/>
      </rPr>
      <t>4</t>
    </r>
  </si>
  <si>
    <t>FY 2025/2026 Total</t>
  </si>
  <si>
    <r>
      <t>Last Minint Mart (Portersville)</t>
    </r>
    <r>
      <rPr>
        <u/>
        <vertAlign val="superscript"/>
        <sz val="10"/>
        <rFont val="Book Antiqua"/>
        <family val="1"/>
      </rPr>
      <t>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</si>
</sst>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[$-409]mmmm\-yyyy;@"/>
    <numFmt numFmtId="167" formatCode="&quot;$&quot;#,##0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4"/>
      <name val="Arial"/>
      <family val="2"/>
    </font>
    <font>
      <b/>
      <sz val="13"/>
      <name val="Arial"/>
      <family val="2"/>
    </font>
    <font>
      <i/>
      <sz val="10"/>
      <name val="Arial"/>
      <family val="2"/>
    </font>
    <font>
      <sz val="10"/>
      <name val="Book Antiqua"/>
      <family val="1"/>
    </font>
    <font>
      <u/>
      <sz val="10"/>
      <name val="Book Antiqua"/>
      <family val="1"/>
    </font>
    <font>
      <b/>
      <sz val="10"/>
      <name val="Book Antiqua"/>
      <family val="1"/>
    </font>
    <font>
      <sz val="10"/>
      <color indexed="8"/>
      <name val="Book Antiqua"/>
      <family val="1"/>
    </font>
    <font>
      <vertAlign val="superscript"/>
      <sz val="10"/>
      <name val="Book Antiqua"/>
      <family val="1"/>
    </font>
    <font>
      <u/>
      <sz val="10"/>
      <color indexed="8"/>
      <name val="Book Antiqua"/>
      <family val="1"/>
    </font>
    <font>
      <u/>
      <vertAlign val="superscript"/>
      <sz val="10"/>
      <name val="Book Antiqua"/>
      <family val="1"/>
    </font>
    <font>
      <u/>
      <vertAlign val="superscript"/>
      <sz val="10"/>
      <color rgb="FF000000"/>
      <name val="Book Antiqua"/>
      <family val="1"/>
    </font>
    <font>
      <i/>
      <sz val="10"/>
      <name val="Book Antiqua"/>
      <family val="1"/>
    </font>
    <font>
      <b/>
      <u/>
      <sz val="10"/>
      <color theme="1"/>
      <name val="Book Antiqua"/>
      <family val="1"/>
    </font>
    <font>
      <sz val="10"/>
      <color indexed="8"/>
      <name val="Arial"/>
      <family val="2"/>
    </font>
    <font>
      <u/>
      <sz val="10"/>
      <color rgb="FF000000"/>
      <name val="Book Antiqua"/>
      <family val="1"/>
    </font>
    <font>
      <b/>
      <u/>
      <vertAlign val="superscript"/>
      <sz val="10"/>
      <color theme="1"/>
      <name val="Book Antiqua"/>
      <family val="1"/>
    </font>
    <font>
      <u/>
      <sz val="10"/>
      <color theme="1"/>
      <name val="Book Antiqua"/>
      <family val="1"/>
    </font>
    <font>
      <u/>
      <vertAlign val="superscript"/>
      <sz val="10"/>
      <color theme="1"/>
      <name val="Book Antiqua"/>
      <family val="1"/>
    </font>
    <font>
      <b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0"/>
      <color theme="1"/>
      <name val="Arial"/>
      <family val="2"/>
    </font>
    <font>
      <b/>
      <u/>
      <sz val="10"/>
      <name val="Arial"/>
      <family val="2"/>
    </font>
    <font>
      <b/>
      <sz val="10"/>
      <color theme="1"/>
      <name val="Arial"/>
      <family val="2"/>
    </font>
    <font>
      <b/>
      <u/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Book Antiqua"/>
      <family val="1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1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</cellStyleXfs>
  <cellXfs count="96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5" fillId="0" borderId="0" xfId="0" applyFont="1"/>
    <xf numFmtId="49" fontId="0" fillId="0" borderId="0" xfId="0" applyNumberFormat="1"/>
    <xf numFmtId="49" fontId="3" fillId="0" borderId="2" xfId="0" applyNumberFormat="1" applyFon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8" fontId="0" fillId="0" borderId="0" xfId="0" applyNumberFormat="1"/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38" fontId="0" fillId="0" borderId="0" xfId="0" applyNumberFormat="1"/>
    <xf numFmtId="0" fontId="11" fillId="0" borderId="0" xfId="0" applyFont="1"/>
    <xf numFmtId="16" fontId="5" fillId="0" borderId="0" xfId="0" quotePrefix="1" applyNumberFormat="1" applyFont="1" applyAlignment="1">
      <alignment horizontal="center"/>
    </xf>
    <xf numFmtId="43" fontId="4" fillId="0" borderId="0" xfId="1" applyFont="1"/>
    <xf numFmtId="8" fontId="4" fillId="0" borderId="0" xfId="0" applyNumberFormat="1" applyFont="1"/>
    <xf numFmtId="43" fontId="0" fillId="0" borderId="0" xfId="1" applyFont="1"/>
    <xf numFmtId="0" fontId="11" fillId="0" borderId="0" xfId="0" quotePrefix="1" applyFont="1"/>
    <xf numFmtId="164" fontId="0" fillId="0" borderId="0" xfId="1" applyNumberFormat="1" applyFont="1"/>
    <xf numFmtId="0" fontId="0" fillId="0" borderId="2" xfId="0" applyBorder="1" applyAlignment="1">
      <alignment horizontal="center"/>
    </xf>
    <xf numFmtId="3" fontId="0" fillId="0" borderId="0" xfId="0" applyNumberFormat="1"/>
    <xf numFmtId="0" fontId="11" fillId="0" borderId="0" xfId="0" applyFont="1" applyAlignment="1">
      <alignment horizontal="left" indent="1"/>
    </xf>
    <xf numFmtId="8" fontId="12" fillId="0" borderId="0" xfId="0" applyNumberFormat="1" applyFont="1"/>
    <xf numFmtId="164" fontId="3" fillId="0" borderId="0" xfId="1" applyNumberFormat="1"/>
    <xf numFmtId="9" fontId="0" fillId="0" borderId="0" xfId="3" applyFont="1"/>
    <xf numFmtId="165" fontId="0" fillId="0" borderId="0" xfId="0" applyNumberFormat="1"/>
    <xf numFmtId="0" fontId="12" fillId="0" borderId="0" xfId="0" applyFont="1"/>
    <xf numFmtId="0" fontId="0" fillId="0" borderId="0" xfId="0" applyAlignment="1">
      <alignment wrapText="1"/>
    </xf>
    <xf numFmtId="38" fontId="15" fillId="0" borderId="0" xfId="0" applyNumberFormat="1" applyFont="1"/>
    <xf numFmtId="44" fontId="0" fillId="0" borderId="0" xfId="2" applyFont="1"/>
    <xf numFmtId="4" fontId="0" fillId="0" borderId="0" xfId="0" applyNumberFormat="1"/>
    <xf numFmtId="10" fontId="0" fillId="0" borderId="0" xfId="0" applyNumberFormat="1"/>
    <xf numFmtId="0" fontId="17" fillId="0" borderId="0" xfId="0" applyFont="1"/>
    <xf numFmtId="8" fontId="20" fillId="0" borderId="0" xfId="0" applyNumberFormat="1" applyFont="1"/>
    <xf numFmtId="8" fontId="11" fillId="0" borderId="0" xfId="0" applyNumberFormat="1" applyFont="1"/>
    <xf numFmtId="4" fontId="11" fillId="0" borderId="0" xfId="0" applyNumberFormat="1" applyFont="1"/>
    <xf numFmtId="0" fontId="23" fillId="0" borderId="0" xfId="0" applyFont="1"/>
    <xf numFmtId="0" fontId="0" fillId="0" borderId="0" xfId="0" quotePrefix="1"/>
    <xf numFmtId="0" fontId="27" fillId="0" borderId="0" xfId="0" applyFont="1"/>
    <xf numFmtId="0" fontId="28" fillId="0" borderId="0" xfId="0" applyFont="1"/>
    <xf numFmtId="0" fontId="29" fillId="0" borderId="0" xfId="0" applyFont="1"/>
    <xf numFmtId="10" fontId="12" fillId="0" borderId="0" xfId="0" applyNumberFormat="1" applyFont="1"/>
    <xf numFmtId="0" fontId="25" fillId="0" borderId="0" xfId="0" applyFont="1"/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5" fontId="3" fillId="0" borderId="0" xfId="0" applyNumberFormat="1" applyFont="1"/>
    <xf numFmtId="0" fontId="1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6" fontId="4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center"/>
    </xf>
    <xf numFmtId="165" fontId="31" fillId="0" borderId="0" xfId="0" applyNumberFormat="1" applyFont="1"/>
    <xf numFmtId="165" fontId="4" fillId="0" borderId="0" xfId="0" applyNumberFormat="1" applyFont="1" applyAlignment="1">
      <alignment horizontal="center"/>
    </xf>
    <xf numFmtId="165" fontId="14" fillId="0" borderId="0" xfId="0" applyNumberFormat="1" applyFont="1" applyAlignment="1">
      <alignment horizontal="center"/>
    </xf>
    <xf numFmtId="0" fontId="13" fillId="0" borderId="0" xfId="0" applyFont="1"/>
    <xf numFmtId="0" fontId="31" fillId="0" borderId="0" xfId="0" applyFont="1"/>
    <xf numFmtId="0" fontId="4" fillId="0" borderId="0" xfId="0" applyFont="1" applyAlignment="1">
      <alignment horizontal="left"/>
    </xf>
    <xf numFmtId="8" fontId="31" fillId="0" borderId="0" xfId="0" applyNumberFormat="1" applyFont="1"/>
    <xf numFmtId="165" fontId="5" fillId="0" borderId="0" xfId="0" applyNumberFormat="1" applyFont="1"/>
    <xf numFmtId="0" fontId="30" fillId="0" borderId="0" xfId="0" applyFont="1" applyAlignment="1">
      <alignment horizontal="left"/>
    </xf>
    <xf numFmtId="165" fontId="30" fillId="0" borderId="0" xfId="0" applyNumberFormat="1" applyFont="1"/>
    <xf numFmtId="165" fontId="12" fillId="0" borderId="0" xfId="0" applyNumberFormat="1" applyFont="1"/>
    <xf numFmtId="167" fontId="3" fillId="0" borderId="0" xfId="0" applyNumberFormat="1" applyFont="1"/>
    <xf numFmtId="44" fontId="12" fillId="0" borderId="0" xfId="2" applyFont="1" applyFill="1" applyBorder="1"/>
    <xf numFmtId="167" fontId="34" fillId="0" borderId="0" xfId="0" applyNumberFormat="1" applyFont="1"/>
    <xf numFmtId="167" fontId="32" fillId="0" borderId="0" xfId="0" applyNumberFormat="1" applyFont="1"/>
    <xf numFmtId="167" fontId="30" fillId="0" borderId="0" xfId="0" applyNumberFormat="1" applyFont="1"/>
    <xf numFmtId="167" fontId="33" fillId="0" borderId="0" xfId="0" applyNumberFormat="1" applyFont="1"/>
    <xf numFmtId="0" fontId="21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167" fontId="35" fillId="0" borderId="0" xfId="0" applyNumberFormat="1" applyFont="1"/>
    <xf numFmtId="167" fontId="0" fillId="0" borderId="0" xfId="0" applyNumberFormat="1"/>
    <xf numFmtId="167" fontId="36" fillId="0" borderId="0" xfId="0" applyNumberFormat="1" applyFont="1"/>
    <xf numFmtId="0" fontId="32" fillId="0" borderId="0" xfId="0" applyFont="1" applyAlignment="1">
      <alignment horizontal="left"/>
    </xf>
    <xf numFmtId="0" fontId="0" fillId="0" borderId="0" xfId="0"/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quotePrefix="1" applyFont="1" applyAlignment="1">
      <alignment wrapText="1"/>
    </xf>
    <xf numFmtId="0" fontId="11" fillId="0" borderId="0" xfId="0" applyFont="1" applyAlignment="1">
      <alignment wrapText="1"/>
    </xf>
    <xf numFmtId="0" fontId="11" fillId="0" borderId="0" xfId="0" quotePrefix="1" applyFont="1" applyAlignment="1">
      <alignment horizontal="left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29" fillId="0" borderId="0" xfId="0" applyFont="1" applyAlignment="1">
      <alignment vertical="center" wrapText="1"/>
    </xf>
    <xf numFmtId="0" fontId="28" fillId="0" borderId="0" xfId="0" applyFont="1" applyAlignment="1">
      <alignment vertical="center" wrapText="1"/>
    </xf>
    <xf numFmtId="0" fontId="29" fillId="0" borderId="0" xfId="0" applyFont="1" applyAlignment="1">
      <alignment horizontal="left" wrapText="1"/>
    </xf>
    <xf numFmtId="0" fontId="28" fillId="0" borderId="0" xfId="0" applyFont="1" applyAlignment="1">
      <alignment wrapText="1"/>
    </xf>
  </cellXfs>
  <cellStyles count="21">
    <cellStyle name="Comma" xfId="1" builtinId="3"/>
    <cellStyle name="Currency" xfId="2" builtinId="4"/>
    <cellStyle name="Currency 2" xfId="5" xr:uid="{00000000-0005-0000-0000-000002000000}"/>
    <cellStyle name="Normal" xfId="0" builtinId="0"/>
    <cellStyle name="Normal 10" xfId="14" xr:uid="{00000000-0005-0000-0000-000037000000}"/>
    <cellStyle name="Normal 11" xfId="15" xr:uid="{00000000-0005-0000-0000-000038000000}"/>
    <cellStyle name="Normal 12" xfId="16" xr:uid="{00000000-0005-0000-0000-000039000000}"/>
    <cellStyle name="Normal 13" xfId="17" xr:uid="{00000000-0005-0000-0000-00003A000000}"/>
    <cellStyle name="Normal 14" xfId="18" xr:uid="{00000000-0005-0000-0000-00003B000000}"/>
    <cellStyle name="Normal 15" xfId="19" xr:uid="{00000000-0005-0000-0000-00003C000000}"/>
    <cellStyle name="Normal 16" xfId="20" xr:uid="{EB4762B5-F8C2-4601-BD8E-940AF538CF55}"/>
    <cellStyle name="Normal 2" xfId="4" xr:uid="{00000000-0005-0000-0000-000004000000}"/>
    <cellStyle name="Normal 2 2" xfId="6" xr:uid="{00000000-0005-0000-0000-000004000000}"/>
    <cellStyle name="Normal 3" xfId="7" xr:uid="{00000000-0005-0000-0000-000005000000}"/>
    <cellStyle name="Normal 4" xfId="8" xr:uid="{00000000-0005-0000-0000-000006000000}"/>
    <cellStyle name="Normal 5" xfId="9" xr:uid="{00000000-0005-0000-0000-000032000000}"/>
    <cellStyle name="Normal 6" xfId="10" xr:uid="{00000000-0005-0000-0000-000033000000}"/>
    <cellStyle name="Normal 7" xfId="11" xr:uid="{00000000-0005-0000-0000-000034000000}"/>
    <cellStyle name="Normal 8" xfId="12" xr:uid="{00000000-0005-0000-0000-000035000000}"/>
    <cellStyle name="Normal 9" xfId="13" xr:uid="{00000000-0005-0000-0000-000036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7169" name="Picture 1" descr="PGCBHEADER022205">
          <a:extLst>
            <a:ext uri="{FF2B5EF4-FFF2-40B4-BE49-F238E27FC236}">
              <a16:creationId xmlns:a16="http://schemas.microsoft.com/office/drawing/2014/main" id="{00000000-0008-0000-0100-000001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5623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10241" name="Picture 1" descr="PGCBHEADER022205">
          <a:extLst>
            <a:ext uri="{FF2B5EF4-FFF2-40B4-BE49-F238E27FC236}">
              <a16:creationId xmlns:a16="http://schemas.microsoft.com/office/drawing/2014/main" id="{00000000-0008-0000-0A00-000001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69570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11265" name="Picture 1" descr="PGCBHEADER022205">
          <a:extLst>
            <a:ext uri="{FF2B5EF4-FFF2-40B4-BE49-F238E27FC236}">
              <a16:creationId xmlns:a16="http://schemas.microsoft.com/office/drawing/2014/main" id="{00000000-0008-0000-0B00-000001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69570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12289" name="Picture 1" descr="PGCBHEADER022205">
          <a:extLst>
            <a:ext uri="{FF2B5EF4-FFF2-40B4-BE49-F238E27FC236}">
              <a16:creationId xmlns:a16="http://schemas.microsoft.com/office/drawing/2014/main" id="{00000000-0008-0000-0C00-000001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40100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7</xdr:col>
      <xdr:colOff>542925</xdr:colOff>
      <xdr:row>0</xdr:row>
      <xdr:rowOff>704850</xdr:rowOff>
    </xdr:to>
    <xdr:pic>
      <xdr:nvPicPr>
        <xdr:cNvPr id="13313" name="Picture 1" descr="PGCBHEADER022205">
          <a:extLst>
            <a:ext uri="{FF2B5EF4-FFF2-40B4-BE49-F238E27FC236}">
              <a16:creationId xmlns:a16="http://schemas.microsoft.com/office/drawing/2014/main" id="{00000000-0008-0000-0D00-000001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48958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14337" name="Picture 1" descr="PGCBHEADER022205">
          <a:extLst>
            <a:ext uri="{FF2B5EF4-FFF2-40B4-BE49-F238E27FC236}">
              <a16:creationId xmlns:a16="http://schemas.microsoft.com/office/drawing/2014/main" id="{00000000-0008-0000-0E00-000001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40100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15361" name="Picture 1" descr="PGCBHEADER022205">
          <a:extLst>
            <a:ext uri="{FF2B5EF4-FFF2-40B4-BE49-F238E27FC236}">
              <a16:creationId xmlns:a16="http://schemas.microsoft.com/office/drawing/2014/main" id="{00000000-0008-0000-0F00-0000013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40100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16385" name="Picture 1" descr="PGCBHEADER022205">
          <a:extLst>
            <a:ext uri="{FF2B5EF4-FFF2-40B4-BE49-F238E27FC236}">
              <a16:creationId xmlns:a16="http://schemas.microsoft.com/office/drawing/2014/main" id="{00000000-0008-0000-1000-0000014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16242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7</xdr:col>
      <xdr:colOff>466725</xdr:colOff>
      <xdr:row>0</xdr:row>
      <xdr:rowOff>733425</xdr:rowOff>
    </xdr:to>
    <xdr:pic>
      <xdr:nvPicPr>
        <xdr:cNvPr id="17409" name="Picture 1" descr="PGCBHEADER022205">
          <a:extLst>
            <a:ext uri="{FF2B5EF4-FFF2-40B4-BE49-F238E27FC236}">
              <a16:creationId xmlns:a16="http://schemas.microsoft.com/office/drawing/2014/main" id="{00000000-0008-0000-1100-0000014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54864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18435" name="Picture 3" descr="PGCBHEADER022205">
          <a:extLst>
            <a:ext uri="{FF2B5EF4-FFF2-40B4-BE49-F238E27FC236}">
              <a16:creationId xmlns:a16="http://schemas.microsoft.com/office/drawing/2014/main" id="{00000000-0008-0000-1200-0000034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2862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19457" name="Picture 1" descr="PGCBHEADER022205">
          <a:extLst>
            <a:ext uri="{FF2B5EF4-FFF2-40B4-BE49-F238E27FC236}">
              <a16:creationId xmlns:a16="http://schemas.microsoft.com/office/drawing/2014/main" id="{00000000-0008-0000-1300-0000014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2862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6145" name="Picture 1" descr="PGCBHEADER022205">
          <a:extLst>
            <a:ext uri="{FF2B5EF4-FFF2-40B4-BE49-F238E27FC236}">
              <a16:creationId xmlns:a16="http://schemas.microsoft.com/office/drawing/2014/main" id="{00000000-0008-0000-0200-000001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5623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0481" name="Picture 1" descr="PGCBHEADER022205">
          <a:extLst>
            <a:ext uri="{FF2B5EF4-FFF2-40B4-BE49-F238E27FC236}">
              <a16:creationId xmlns:a16="http://schemas.microsoft.com/office/drawing/2014/main" id="{00000000-0008-0000-1400-000001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2862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0482" name="Picture 2" descr="PGCBHEADER022205">
          <a:extLst>
            <a:ext uri="{FF2B5EF4-FFF2-40B4-BE49-F238E27FC236}">
              <a16:creationId xmlns:a16="http://schemas.microsoft.com/office/drawing/2014/main" id="{00000000-0008-0000-1400-000002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2862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7</xdr:col>
      <xdr:colOff>466725</xdr:colOff>
      <xdr:row>0</xdr:row>
      <xdr:rowOff>733425</xdr:rowOff>
    </xdr:to>
    <xdr:pic>
      <xdr:nvPicPr>
        <xdr:cNvPr id="21505" name="Picture 1" descr="PGCBHEADER022205">
          <a:extLst>
            <a:ext uri="{FF2B5EF4-FFF2-40B4-BE49-F238E27FC236}">
              <a16:creationId xmlns:a16="http://schemas.microsoft.com/office/drawing/2014/main" id="{00000000-0008-0000-1500-0000015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557212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2532" name="Picture 4" descr="PGCBHEADER022205">
          <a:extLst>
            <a:ext uri="{FF2B5EF4-FFF2-40B4-BE49-F238E27FC236}">
              <a16:creationId xmlns:a16="http://schemas.microsoft.com/office/drawing/2014/main" id="{00000000-0008-0000-1600-0000045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2862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2533" name="Picture 5" descr="PGCBHEADER022205">
          <a:extLst>
            <a:ext uri="{FF2B5EF4-FFF2-40B4-BE49-F238E27FC236}">
              <a16:creationId xmlns:a16="http://schemas.microsoft.com/office/drawing/2014/main" id="{00000000-0008-0000-1600-0000055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2862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3553" name="Picture 1" descr="PGCBHEADER022205">
          <a:extLst>
            <a:ext uri="{FF2B5EF4-FFF2-40B4-BE49-F238E27FC236}">
              <a16:creationId xmlns:a16="http://schemas.microsoft.com/office/drawing/2014/main" id="{00000000-0008-0000-1700-0000015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3554" name="Picture 2" descr="PGCBHEADER022205">
          <a:extLst>
            <a:ext uri="{FF2B5EF4-FFF2-40B4-BE49-F238E27FC236}">
              <a16:creationId xmlns:a16="http://schemas.microsoft.com/office/drawing/2014/main" id="{00000000-0008-0000-1700-0000025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4577" name="Picture 1" descr="PGCBHEADER022205">
          <a:extLst>
            <a:ext uri="{FF2B5EF4-FFF2-40B4-BE49-F238E27FC236}">
              <a16:creationId xmlns:a16="http://schemas.microsoft.com/office/drawing/2014/main" id="{00000000-0008-0000-1800-0000016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4578" name="Picture 2" descr="PGCBHEADER022205">
          <a:extLst>
            <a:ext uri="{FF2B5EF4-FFF2-40B4-BE49-F238E27FC236}">
              <a16:creationId xmlns:a16="http://schemas.microsoft.com/office/drawing/2014/main" id="{00000000-0008-0000-1800-0000026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6625" name="Picture 1" descr="PGCBHEADER022205">
          <a:extLst>
            <a:ext uri="{FF2B5EF4-FFF2-40B4-BE49-F238E27FC236}">
              <a16:creationId xmlns:a16="http://schemas.microsoft.com/office/drawing/2014/main" id="{00000000-0008-0000-1900-0000016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6626" name="Picture 2" descr="PGCBHEADER022205">
          <a:extLst>
            <a:ext uri="{FF2B5EF4-FFF2-40B4-BE49-F238E27FC236}">
              <a16:creationId xmlns:a16="http://schemas.microsoft.com/office/drawing/2014/main" id="{00000000-0008-0000-1900-0000026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7</xdr:col>
      <xdr:colOff>466725</xdr:colOff>
      <xdr:row>0</xdr:row>
      <xdr:rowOff>733425</xdr:rowOff>
    </xdr:to>
    <xdr:pic>
      <xdr:nvPicPr>
        <xdr:cNvPr id="27649" name="Picture 1" descr="PGCBHEADER022205">
          <a:extLst>
            <a:ext uri="{FF2B5EF4-FFF2-40B4-BE49-F238E27FC236}">
              <a16:creationId xmlns:a16="http://schemas.microsoft.com/office/drawing/2014/main" id="{00000000-0008-0000-1A00-000001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557212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8673" name="Picture 1" descr="PGCBHEADER022205">
          <a:extLst>
            <a:ext uri="{FF2B5EF4-FFF2-40B4-BE49-F238E27FC236}">
              <a16:creationId xmlns:a16="http://schemas.microsoft.com/office/drawing/2014/main" id="{00000000-0008-0000-1B00-0000017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8674" name="Picture 2" descr="PGCBHEADER022205">
          <a:extLst>
            <a:ext uri="{FF2B5EF4-FFF2-40B4-BE49-F238E27FC236}">
              <a16:creationId xmlns:a16="http://schemas.microsoft.com/office/drawing/2014/main" id="{00000000-0008-0000-1B00-0000027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9697" name="Picture 1" descr="PGCBHEADER022205">
          <a:extLst>
            <a:ext uri="{FF2B5EF4-FFF2-40B4-BE49-F238E27FC236}">
              <a16:creationId xmlns:a16="http://schemas.microsoft.com/office/drawing/2014/main" id="{00000000-0008-0000-1C00-0000017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9698" name="Picture 2" descr="PGCBHEADER022205">
          <a:extLst>
            <a:ext uri="{FF2B5EF4-FFF2-40B4-BE49-F238E27FC236}">
              <a16:creationId xmlns:a16="http://schemas.microsoft.com/office/drawing/2014/main" id="{00000000-0008-0000-1C00-0000027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7</xdr:col>
      <xdr:colOff>466725</xdr:colOff>
      <xdr:row>0</xdr:row>
      <xdr:rowOff>733425</xdr:rowOff>
    </xdr:to>
    <xdr:pic>
      <xdr:nvPicPr>
        <xdr:cNvPr id="35841" name="Picture 1" descr="PGCBHEADER022205">
          <a:extLst>
            <a:ext uri="{FF2B5EF4-FFF2-40B4-BE49-F238E27FC236}">
              <a16:creationId xmlns:a16="http://schemas.microsoft.com/office/drawing/2014/main" id="{00000000-0008-0000-1D00-0000018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557212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5121" name="Picture 1" descr="PGCBHEADER022205">
          <a:extLst>
            <a:ext uri="{FF2B5EF4-FFF2-40B4-BE49-F238E27FC236}">
              <a16:creationId xmlns:a16="http://schemas.microsoft.com/office/drawing/2014/main" id="{00000000-0008-0000-0300-000001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5623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4817" name="Picture 1" descr="PGCBHEADER022205">
          <a:extLst>
            <a:ext uri="{FF2B5EF4-FFF2-40B4-BE49-F238E27FC236}">
              <a16:creationId xmlns:a16="http://schemas.microsoft.com/office/drawing/2014/main" id="{00000000-0008-0000-1E00-0000018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4818" name="Picture 2" descr="PGCBHEADER022205">
          <a:extLst>
            <a:ext uri="{FF2B5EF4-FFF2-40B4-BE49-F238E27FC236}">
              <a16:creationId xmlns:a16="http://schemas.microsoft.com/office/drawing/2014/main" id="{00000000-0008-0000-1E00-0000028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6865" name="Picture 1" descr="PGCBHEADER022205">
          <a:extLst>
            <a:ext uri="{FF2B5EF4-FFF2-40B4-BE49-F238E27FC236}">
              <a16:creationId xmlns:a16="http://schemas.microsoft.com/office/drawing/2014/main" id="{00000000-0008-0000-1F00-0000019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6866" name="Picture 2" descr="PGCBHEADER022205">
          <a:extLst>
            <a:ext uri="{FF2B5EF4-FFF2-40B4-BE49-F238E27FC236}">
              <a16:creationId xmlns:a16="http://schemas.microsoft.com/office/drawing/2014/main" id="{00000000-0008-0000-1F00-0000029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9937" name="Picture 1" descr="PGCBHEADER022205">
          <a:extLst>
            <a:ext uri="{FF2B5EF4-FFF2-40B4-BE49-F238E27FC236}">
              <a16:creationId xmlns:a16="http://schemas.microsoft.com/office/drawing/2014/main" id="{00000000-0008-0000-2000-0000019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9938" name="Picture 2" descr="PGCBHEADER022205">
          <a:extLst>
            <a:ext uri="{FF2B5EF4-FFF2-40B4-BE49-F238E27FC236}">
              <a16:creationId xmlns:a16="http://schemas.microsoft.com/office/drawing/2014/main" id="{00000000-0008-0000-2000-0000029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198438</xdr:colOff>
      <xdr:row>0</xdr:row>
      <xdr:rowOff>44451</xdr:rowOff>
    </xdr:from>
    <xdr:to>
      <xdr:col>12</xdr:col>
      <xdr:colOff>820500</xdr:colOff>
      <xdr:row>2</xdr:row>
      <xdr:rowOff>87987</xdr:rowOff>
    </xdr:to>
    <xdr:pic>
      <xdr:nvPicPr>
        <xdr:cNvPr id="43009" name="Picture 1" descr="LetterHead_Color-no-info">
          <a:extLst>
            <a:ext uri="{FF2B5EF4-FFF2-40B4-BE49-F238E27FC236}">
              <a16:creationId xmlns:a16="http://schemas.microsoft.com/office/drawing/2014/main" id="{00000000-0008-0000-2100-000001A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2126" y="44451"/>
          <a:ext cx="6237483" cy="9419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1000114</xdr:colOff>
      <xdr:row>0</xdr:row>
      <xdr:rowOff>11907</xdr:rowOff>
    </xdr:from>
    <xdr:to>
      <xdr:col>26</xdr:col>
      <xdr:colOff>616929</xdr:colOff>
      <xdr:row>2</xdr:row>
      <xdr:rowOff>68407</xdr:rowOff>
    </xdr:to>
    <xdr:pic>
      <xdr:nvPicPr>
        <xdr:cNvPr id="5" name="Picture 1" descr="LetterHead_Color-no-info">
          <a:extLst>
            <a:ext uri="{FF2B5EF4-FFF2-40B4-BE49-F238E27FC236}">
              <a16:creationId xmlns:a16="http://schemas.microsoft.com/office/drawing/2014/main" id="{00000000-0008-0000-2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8489" y="11907"/>
          <a:ext cx="5971577" cy="948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7</xdr:col>
      <xdr:colOff>466725</xdr:colOff>
      <xdr:row>0</xdr:row>
      <xdr:rowOff>733425</xdr:rowOff>
    </xdr:to>
    <xdr:pic>
      <xdr:nvPicPr>
        <xdr:cNvPr id="40961" name="Picture 1" descr="PGCBHEADER022205">
          <a:extLst>
            <a:ext uri="{FF2B5EF4-FFF2-40B4-BE49-F238E27FC236}">
              <a16:creationId xmlns:a16="http://schemas.microsoft.com/office/drawing/2014/main" id="{00000000-0008-0000-2300-000001A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557212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8913" name="Picture 1" descr="PGCBHEADER022205">
          <a:extLst>
            <a:ext uri="{FF2B5EF4-FFF2-40B4-BE49-F238E27FC236}">
              <a16:creationId xmlns:a16="http://schemas.microsoft.com/office/drawing/2014/main" id="{00000000-0008-0000-2400-0000019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8914" name="Picture 2" descr="PGCBHEADER022205">
          <a:extLst>
            <a:ext uri="{FF2B5EF4-FFF2-40B4-BE49-F238E27FC236}">
              <a16:creationId xmlns:a16="http://schemas.microsoft.com/office/drawing/2014/main" id="{00000000-0008-0000-2400-0000029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7889" name="Picture 1" descr="PGCBHEADER022205">
          <a:extLst>
            <a:ext uri="{FF2B5EF4-FFF2-40B4-BE49-F238E27FC236}">
              <a16:creationId xmlns:a16="http://schemas.microsoft.com/office/drawing/2014/main" id="{00000000-0008-0000-2500-0000019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7890" name="Picture 2" descr="PGCBHEADER022205">
          <a:extLst>
            <a:ext uri="{FF2B5EF4-FFF2-40B4-BE49-F238E27FC236}">
              <a16:creationId xmlns:a16="http://schemas.microsoft.com/office/drawing/2014/main" id="{00000000-0008-0000-2500-0000029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3793" name="Picture 1" descr="PGCBHEADER022205">
          <a:extLst>
            <a:ext uri="{FF2B5EF4-FFF2-40B4-BE49-F238E27FC236}">
              <a16:creationId xmlns:a16="http://schemas.microsoft.com/office/drawing/2014/main" id="{00000000-0008-0000-2600-000001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3794" name="Picture 2" descr="PGCBHEADER022205">
          <a:extLst>
            <a:ext uri="{FF2B5EF4-FFF2-40B4-BE49-F238E27FC236}">
              <a16:creationId xmlns:a16="http://schemas.microsoft.com/office/drawing/2014/main" id="{00000000-0008-0000-2600-000002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2769" name="Picture 1" descr="PGCBHEADER022205">
          <a:extLst>
            <a:ext uri="{FF2B5EF4-FFF2-40B4-BE49-F238E27FC236}">
              <a16:creationId xmlns:a16="http://schemas.microsoft.com/office/drawing/2014/main" id="{00000000-0008-0000-2700-0000018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2770" name="Picture 2" descr="PGCBHEADER022205">
          <a:extLst>
            <a:ext uri="{FF2B5EF4-FFF2-40B4-BE49-F238E27FC236}">
              <a16:creationId xmlns:a16="http://schemas.microsoft.com/office/drawing/2014/main" id="{00000000-0008-0000-2700-0000028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7</xdr:col>
      <xdr:colOff>466725</xdr:colOff>
      <xdr:row>0</xdr:row>
      <xdr:rowOff>733425</xdr:rowOff>
    </xdr:to>
    <xdr:pic>
      <xdr:nvPicPr>
        <xdr:cNvPr id="31745" name="Picture 1" descr="PGCBHEADER022205">
          <a:extLst>
            <a:ext uri="{FF2B5EF4-FFF2-40B4-BE49-F238E27FC236}">
              <a16:creationId xmlns:a16="http://schemas.microsoft.com/office/drawing/2014/main" id="{00000000-0008-0000-2800-0000017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557212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4097" name="Picture 1" descr="PGCBHEADER022205">
          <a:extLst>
            <a:ext uri="{FF2B5EF4-FFF2-40B4-BE49-F238E27FC236}">
              <a16:creationId xmlns:a16="http://schemas.microsoft.com/office/drawing/2014/main" id="{00000000-0008-0000-0400-00000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5623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0721" name="Picture 1" descr="PGCBHEADER022205">
          <a:extLst>
            <a:ext uri="{FF2B5EF4-FFF2-40B4-BE49-F238E27FC236}">
              <a16:creationId xmlns:a16="http://schemas.microsoft.com/office/drawing/2014/main" id="{00000000-0008-0000-2900-0000017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0722" name="Picture 2" descr="PGCBHEADER022205">
          <a:extLst>
            <a:ext uri="{FF2B5EF4-FFF2-40B4-BE49-F238E27FC236}">
              <a16:creationId xmlns:a16="http://schemas.microsoft.com/office/drawing/2014/main" id="{00000000-0008-0000-2900-0000027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10</xdr:row>
      <xdr:rowOff>31715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91B18CFC-AC4D-49EA-970D-2785557D667D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3073" name="Picture 1" descr="PGCBHEADER022205">
          <a:extLst>
            <a:ext uri="{FF2B5EF4-FFF2-40B4-BE49-F238E27FC236}">
              <a16:creationId xmlns:a16="http://schemas.microsoft.com/office/drawing/2014/main" id="{00000000-0008-0000-0500-00000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5623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2049" name="Picture 1" descr="PGCBHEADER022205">
          <a:extLst>
            <a:ext uri="{FF2B5EF4-FFF2-40B4-BE49-F238E27FC236}">
              <a16:creationId xmlns:a16="http://schemas.microsoft.com/office/drawing/2014/main" id="{00000000-0008-0000-06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5623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1025" name="Picture 1" descr="PGCBHEADER022205">
          <a:extLst>
            <a:ext uri="{FF2B5EF4-FFF2-40B4-BE49-F238E27FC236}">
              <a16:creationId xmlns:a16="http://schemas.microsoft.com/office/drawing/2014/main" id="{00000000-0008-0000-07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69570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8193" name="Picture 1" descr="PGCBHEADER022205">
          <a:extLst>
            <a:ext uri="{FF2B5EF4-FFF2-40B4-BE49-F238E27FC236}">
              <a16:creationId xmlns:a16="http://schemas.microsoft.com/office/drawing/2014/main" id="{00000000-0008-0000-0800-000001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69570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9217" name="Picture 1" descr="PGCBHEADER022205">
          <a:extLst>
            <a:ext uri="{FF2B5EF4-FFF2-40B4-BE49-F238E27FC236}">
              <a16:creationId xmlns:a16="http://schemas.microsoft.com/office/drawing/2014/main" id="{00000000-0008-0000-0900-000001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69570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9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11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"/>
  <sheetViews>
    <sheetView workbookViewId="0">
      <selection activeCell="A13" sqref="A13"/>
    </sheetView>
  </sheetViews>
  <sheetFormatPr defaultRowHeight="12.5" x14ac:dyDescent="0.25"/>
  <cols>
    <col min="1" max="1" width="22.7265625" bestFit="1" customWidth="1"/>
    <col min="2" max="2" width="12.453125" bestFit="1" customWidth="1"/>
    <col min="3" max="3" width="15.54296875" bestFit="1" customWidth="1"/>
    <col min="4" max="4" width="16.26953125" bestFit="1" customWidth="1"/>
    <col min="5" max="5" width="22.7265625" bestFit="1" customWidth="1"/>
  </cols>
  <sheetData>
    <row r="1" spans="1:5" ht="13" x14ac:dyDescent="0.3">
      <c r="A1" s="1" t="s">
        <v>9</v>
      </c>
    </row>
    <row r="4" spans="1:5" x14ac:dyDescent="0.25">
      <c r="A4" s="3" t="s">
        <v>7</v>
      </c>
      <c r="B4" s="4" t="s">
        <v>1</v>
      </c>
      <c r="C4" s="4" t="s">
        <v>2</v>
      </c>
      <c r="D4" s="4" t="s">
        <v>0</v>
      </c>
      <c r="E4" s="4" t="s">
        <v>5</v>
      </c>
    </row>
    <row r="5" spans="1:5" ht="7.5" customHeight="1" x14ac:dyDescent="0.25">
      <c r="A5" s="5"/>
      <c r="B5" s="6"/>
    </row>
    <row r="6" spans="1:5" x14ac:dyDescent="0.25">
      <c r="A6" s="7" t="s">
        <v>3</v>
      </c>
    </row>
    <row r="7" spans="1:5" x14ac:dyDescent="0.25">
      <c r="A7" s="7" t="s">
        <v>4</v>
      </c>
    </row>
    <row r="8" spans="1:5" ht="13" x14ac:dyDescent="0.3">
      <c r="A8" s="1" t="s">
        <v>6</v>
      </c>
    </row>
    <row r="13" spans="1:5" ht="13" x14ac:dyDescent="0.3">
      <c r="A13" s="1"/>
    </row>
    <row r="20" spans="1:1" ht="13" x14ac:dyDescent="0.3">
      <c r="A20" s="1"/>
    </row>
  </sheetData>
  <phoneticPr fontId="6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0"/>
  <sheetViews>
    <sheetView workbookViewId="0">
      <selection activeCell="D8" sqref="D8"/>
    </sheetView>
  </sheetViews>
  <sheetFormatPr defaultRowHeight="13" x14ac:dyDescent="0.3"/>
  <cols>
    <col min="1" max="1" width="22.7265625" bestFit="1" customWidth="1"/>
    <col min="2" max="2" width="15.453125" bestFit="1" customWidth="1"/>
    <col min="3" max="3" width="2" customWidth="1"/>
    <col min="4" max="4" width="15.453125" bestFit="1" customWidth="1"/>
    <col min="5" max="5" width="2.26953125" customWidth="1"/>
    <col min="6" max="6" width="15.54296875" bestFit="1" customWidth="1"/>
    <col min="7" max="7" width="12.81640625" style="1" bestFit="1" customWidth="1"/>
    <col min="9" max="9" width="12.81640625" bestFit="1" customWidth="1"/>
    <col min="11" max="11" width="12.81640625" bestFit="1" customWidth="1"/>
  </cols>
  <sheetData>
    <row r="1" spans="1:11" ht="60.75" customHeight="1" x14ac:dyDescent="0.3">
      <c r="A1" s="82"/>
      <c r="B1" s="82"/>
      <c r="C1" s="82"/>
      <c r="D1" s="82"/>
      <c r="E1" s="82"/>
      <c r="F1" s="82"/>
    </row>
    <row r="2" spans="1:11" ht="26.25" customHeight="1" x14ac:dyDescent="0.35">
      <c r="A2" s="83" t="s">
        <v>22</v>
      </c>
      <c r="B2" s="84"/>
      <c r="C2" s="84"/>
      <c r="D2" s="84"/>
      <c r="E2" s="84"/>
      <c r="F2" s="84"/>
    </row>
    <row r="3" spans="1:11" ht="26.25" customHeight="1" x14ac:dyDescent="0.35">
      <c r="A3" s="14"/>
      <c r="B3" s="15"/>
      <c r="C3" s="15"/>
      <c r="D3" s="15"/>
      <c r="E3" s="15"/>
      <c r="F3" s="15"/>
    </row>
    <row r="4" spans="1:11" x14ac:dyDescent="0.3">
      <c r="B4" s="10"/>
      <c r="C4" s="10"/>
      <c r="D4" s="16" t="s">
        <v>27</v>
      </c>
      <c r="E4" s="10"/>
      <c r="F4" s="16" t="s">
        <v>28</v>
      </c>
    </row>
    <row r="5" spans="1:11" x14ac:dyDescent="0.3">
      <c r="A5" s="9"/>
      <c r="B5" s="19" t="s">
        <v>26</v>
      </c>
      <c r="C5" s="9"/>
      <c r="D5" s="11" t="s">
        <v>11</v>
      </c>
      <c r="F5" s="11" t="s">
        <v>8</v>
      </c>
      <c r="G5" s="2"/>
    </row>
    <row r="7" spans="1:11" x14ac:dyDescent="0.3">
      <c r="A7" s="8" t="s">
        <v>3</v>
      </c>
      <c r="B7" s="8"/>
      <c r="C7" s="8"/>
    </row>
    <row r="8" spans="1:11" x14ac:dyDescent="0.3">
      <c r="A8" t="s">
        <v>1</v>
      </c>
      <c r="B8" s="13">
        <v>34889453.100000001</v>
      </c>
      <c r="D8" s="13">
        <v>34889453.100000001</v>
      </c>
      <c r="E8" s="13"/>
      <c r="F8" s="13">
        <v>34889453.100000001</v>
      </c>
    </row>
    <row r="9" spans="1:11" x14ac:dyDescent="0.3">
      <c r="A9" t="s">
        <v>2</v>
      </c>
      <c r="B9" s="13">
        <v>31372205.920000002</v>
      </c>
      <c r="D9" s="13">
        <v>31372205.920000002</v>
      </c>
      <c r="E9" s="13"/>
      <c r="F9" s="13">
        <v>31372205.920000002</v>
      </c>
    </row>
    <row r="10" spans="1:11" x14ac:dyDescent="0.3">
      <c r="A10" t="s">
        <v>0</v>
      </c>
      <c r="B10" s="13">
        <v>0</v>
      </c>
      <c r="D10" s="13">
        <v>0</v>
      </c>
      <c r="F10" s="13">
        <v>0</v>
      </c>
    </row>
    <row r="11" spans="1:11" x14ac:dyDescent="0.3">
      <c r="A11" t="s">
        <v>31</v>
      </c>
      <c r="B11" s="13">
        <f>+B8-B9-B10</f>
        <v>3517247.1799999997</v>
      </c>
      <c r="D11" s="13">
        <f>+D8-D9-D10</f>
        <v>3517247.1799999997</v>
      </c>
      <c r="F11" s="13">
        <f>+F8-F9-F10</f>
        <v>3517247.1799999997</v>
      </c>
      <c r="G11" s="20"/>
      <c r="H11" s="22"/>
      <c r="I11" s="20"/>
      <c r="J11" s="22"/>
      <c r="K11" s="20"/>
    </row>
    <row r="12" spans="1:11" x14ac:dyDescent="0.3">
      <c r="A12" t="s">
        <v>25</v>
      </c>
      <c r="B12" s="13">
        <v>1934485.949</v>
      </c>
      <c r="D12" s="13">
        <v>1934485.949</v>
      </c>
      <c r="F12" s="13">
        <v>1934485.949</v>
      </c>
    </row>
    <row r="13" spans="1:11" x14ac:dyDescent="0.3">
      <c r="A13" t="s">
        <v>32</v>
      </c>
      <c r="B13" s="13">
        <v>1582761.2309999999</v>
      </c>
      <c r="D13" s="13">
        <v>1582761.2309999999</v>
      </c>
      <c r="F13" s="13">
        <v>1582761.2309999999</v>
      </c>
    </row>
    <row r="14" spans="1:11" x14ac:dyDescent="0.3">
      <c r="A14" t="s">
        <v>5</v>
      </c>
      <c r="B14" s="17">
        <v>1099</v>
      </c>
    </row>
    <row r="17" spans="1:11" x14ac:dyDescent="0.3">
      <c r="A17" s="8" t="s">
        <v>4</v>
      </c>
      <c r="B17" s="8"/>
      <c r="C17" s="8"/>
    </row>
    <row r="18" spans="1:11" x14ac:dyDescent="0.3">
      <c r="A18" t="s">
        <v>1</v>
      </c>
      <c r="B18" s="13">
        <v>62127659.839999996</v>
      </c>
      <c r="C18" s="13"/>
      <c r="D18" s="13">
        <v>62127659.839999996</v>
      </c>
      <c r="E18" s="13"/>
      <c r="F18" s="13">
        <v>62127659.839999996</v>
      </c>
    </row>
    <row r="19" spans="1:11" x14ac:dyDescent="0.3">
      <c r="A19" t="s">
        <v>2</v>
      </c>
      <c r="B19" s="13">
        <v>56814834.200000003</v>
      </c>
      <c r="C19" s="13"/>
      <c r="D19" s="13">
        <v>56814834.200000003</v>
      </c>
      <c r="E19" s="13"/>
      <c r="F19" s="13">
        <v>56814834.200000003</v>
      </c>
    </row>
    <row r="20" spans="1:11" x14ac:dyDescent="0.3">
      <c r="A20" t="s">
        <v>0</v>
      </c>
      <c r="B20" s="13">
        <v>0</v>
      </c>
      <c r="C20" s="13"/>
      <c r="D20" s="13">
        <v>0</v>
      </c>
      <c r="E20" s="13"/>
      <c r="F20" s="13">
        <v>0</v>
      </c>
    </row>
    <row r="21" spans="1:11" x14ac:dyDescent="0.3">
      <c r="A21" t="s">
        <v>31</v>
      </c>
      <c r="B21" s="13">
        <f>+B18-B19-B20</f>
        <v>5312825.6399999931</v>
      </c>
      <c r="D21" s="13">
        <f>+D18-D19-D20</f>
        <v>5312825.6399999931</v>
      </c>
      <c r="F21" s="13">
        <f>+F18-F19-F20</f>
        <v>5312825.6399999931</v>
      </c>
      <c r="G21" s="20"/>
      <c r="H21" s="22"/>
      <c r="I21" s="20"/>
      <c r="J21" s="22"/>
      <c r="K21" s="20"/>
    </row>
    <row r="22" spans="1:11" x14ac:dyDescent="0.3">
      <c r="A22" t="s">
        <v>25</v>
      </c>
      <c r="B22" s="13">
        <v>2922054.1019999967</v>
      </c>
      <c r="D22" s="13">
        <v>2922054.1019999967</v>
      </c>
      <c r="F22" s="13">
        <v>2922054.1019999967</v>
      </c>
    </row>
    <row r="23" spans="1:11" x14ac:dyDescent="0.3">
      <c r="A23" t="s">
        <v>32</v>
      </c>
      <c r="B23" s="13">
        <v>2390771.5379999969</v>
      </c>
      <c r="D23" s="13">
        <v>2390771.5379999969</v>
      </c>
      <c r="F23" s="13">
        <v>2390771.5379999969</v>
      </c>
    </row>
    <row r="24" spans="1:11" x14ac:dyDescent="0.3">
      <c r="A24" t="s">
        <v>5</v>
      </c>
      <c r="B24" s="17">
        <v>2076</v>
      </c>
      <c r="C24" s="13"/>
      <c r="D24" s="13"/>
      <c r="E24" s="13"/>
      <c r="F24" s="13"/>
    </row>
    <row r="27" spans="1:11" x14ac:dyDescent="0.3">
      <c r="A27" s="8" t="s">
        <v>6</v>
      </c>
      <c r="B27" s="8"/>
      <c r="C27" s="8"/>
    </row>
    <row r="28" spans="1:11" x14ac:dyDescent="0.3">
      <c r="A28" t="s">
        <v>1</v>
      </c>
      <c r="B28" s="13">
        <v>97017112.939999998</v>
      </c>
      <c r="D28" s="13">
        <v>97017112.939999998</v>
      </c>
      <c r="F28" s="13">
        <v>97017112.939999998</v>
      </c>
    </row>
    <row r="29" spans="1:11" x14ac:dyDescent="0.3">
      <c r="A29" t="s">
        <v>2</v>
      </c>
      <c r="B29" s="13">
        <v>88187040.120000005</v>
      </c>
      <c r="D29" s="13">
        <v>88187040.120000005</v>
      </c>
      <c r="F29" s="13">
        <v>88187040.120000005</v>
      </c>
    </row>
    <row r="30" spans="1:11" x14ac:dyDescent="0.3">
      <c r="A30" t="s">
        <v>0</v>
      </c>
      <c r="B30" s="13">
        <v>0</v>
      </c>
      <c r="D30" s="13">
        <v>0</v>
      </c>
      <c r="F30" s="13">
        <v>0</v>
      </c>
    </row>
    <row r="31" spans="1:11" x14ac:dyDescent="0.3">
      <c r="A31" t="s">
        <v>31</v>
      </c>
      <c r="B31" s="13">
        <f>+B28-B29-B30</f>
        <v>8830072.8199999928</v>
      </c>
      <c r="D31" s="13">
        <f>+D28-D29-D30</f>
        <v>8830072.8199999928</v>
      </c>
      <c r="F31" s="13">
        <f>+F28-F29-F30</f>
        <v>8830072.8199999928</v>
      </c>
      <c r="G31" s="20"/>
      <c r="H31" s="22"/>
      <c r="I31" s="20"/>
      <c r="J31" s="22"/>
      <c r="K31" s="20"/>
    </row>
    <row r="32" spans="1:11" x14ac:dyDescent="0.3">
      <c r="A32" t="s">
        <v>25</v>
      </c>
      <c r="B32" s="13">
        <v>4856540.0509999963</v>
      </c>
      <c r="D32" s="13">
        <v>4856540.0509999963</v>
      </c>
      <c r="F32" s="13">
        <v>4856540.0509999963</v>
      </c>
    </row>
    <row r="33" spans="1:6" x14ac:dyDescent="0.3">
      <c r="A33" t="s">
        <v>32</v>
      </c>
      <c r="B33" s="13">
        <v>3973532.7689999971</v>
      </c>
      <c r="D33" s="13">
        <v>3973532.7689999971</v>
      </c>
      <c r="F33" s="13">
        <v>3973532.7689999971</v>
      </c>
    </row>
    <row r="34" spans="1:6" x14ac:dyDescent="0.3">
      <c r="A34" t="s">
        <v>5</v>
      </c>
      <c r="B34" s="17">
        <v>3175</v>
      </c>
    </row>
    <row r="37" spans="1:6" x14ac:dyDescent="0.3">
      <c r="A37" s="18" t="s">
        <v>33</v>
      </c>
    </row>
    <row r="38" spans="1:6" x14ac:dyDescent="0.3">
      <c r="A38" s="23" t="s">
        <v>36</v>
      </c>
    </row>
    <row r="39" spans="1:6" x14ac:dyDescent="0.3">
      <c r="A39" s="23" t="s">
        <v>35</v>
      </c>
    </row>
    <row r="40" spans="1:6" x14ac:dyDescent="0.3">
      <c r="A40" s="23" t="s">
        <v>34</v>
      </c>
    </row>
  </sheetData>
  <mergeCells count="2">
    <mergeCell ref="A1:F1"/>
    <mergeCell ref="A2:F2"/>
  </mergeCells>
  <phoneticPr fontId="6" type="noConversion"/>
  <printOptions horizontalCentered="1"/>
  <pageMargins left="0.75" right="0.75" top="1" bottom="1" header="0.5" footer="0.5"/>
  <pageSetup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3"/>
  <sheetViews>
    <sheetView workbookViewId="0">
      <selection activeCell="D8" sqref="D8"/>
    </sheetView>
  </sheetViews>
  <sheetFormatPr defaultRowHeight="13" x14ac:dyDescent="0.3"/>
  <cols>
    <col min="1" max="1" width="22.7265625" bestFit="1" customWidth="1"/>
    <col min="2" max="2" width="15.453125" bestFit="1" customWidth="1"/>
    <col min="3" max="3" width="2" customWidth="1"/>
    <col min="4" max="4" width="15.453125" bestFit="1" customWidth="1"/>
    <col min="5" max="5" width="2.26953125" customWidth="1"/>
    <col min="6" max="6" width="15.54296875" bestFit="1" customWidth="1"/>
    <col min="7" max="7" width="14" style="1" bestFit="1" customWidth="1"/>
    <col min="9" max="9" width="14" bestFit="1" customWidth="1"/>
    <col min="11" max="11" width="14" bestFit="1" customWidth="1"/>
  </cols>
  <sheetData>
    <row r="1" spans="1:11" ht="60.75" customHeight="1" x14ac:dyDescent="0.3">
      <c r="A1" s="82"/>
      <c r="B1" s="82"/>
      <c r="C1" s="82"/>
      <c r="D1" s="82"/>
      <c r="E1" s="82"/>
      <c r="F1" s="82"/>
    </row>
    <row r="2" spans="1:11" ht="26.25" customHeight="1" x14ac:dyDescent="0.35">
      <c r="A2" s="83" t="s">
        <v>22</v>
      </c>
      <c r="B2" s="84"/>
      <c r="C2" s="84"/>
      <c r="D2" s="84"/>
      <c r="E2" s="84"/>
      <c r="F2" s="84"/>
    </row>
    <row r="3" spans="1:11" ht="26.25" customHeight="1" x14ac:dyDescent="0.35">
      <c r="A3" s="14"/>
      <c r="B3" s="15"/>
      <c r="C3" s="15"/>
      <c r="D3" s="15"/>
      <c r="E3" s="15"/>
      <c r="F3" s="15"/>
    </row>
    <row r="4" spans="1:11" x14ac:dyDescent="0.3">
      <c r="B4" s="10"/>
      <c r="C4" s="10"/>
      <c r="D4" s="16" t="s">
        <v>27</v>
      </c>
      <c r="E4" s="10"/>
      <c r="F4" s="16" t="s">
        <v>28</v>
      </c>
    </row>
    <row r="5" spans="1:11" x14ac:dyDescent="0.3">
      <c r="A5" s="9"/>
      <c r="B5" s="19" t="s">
        <v>29</v>
      </c>
      <c r="C5" s="9"/>
      <c r="D5" s="11" t="s">
        <v>11</v>
      </c>
      <c r="F5" s="11" t="s">
        <v>8</v>
      </c>
      <c r="G5" s="2"/>
    </row>
    <row r="7" spans="1:11" x14ac:dyDescent="0.3">
      <c r="A7" s="8" t="s">
        <v>3</v>
      </c>
      <c r="B7" s="8"/>
      <c r="C7" s="8"/>
    </row>
    <row r="8" spans="1:11" x14ac:dyDescent="0.3">
      <c r="A8" t="s">
        <v>1</v>
      </c>
      <c r="B8" s="13">
        <v>32081199.780000001</v>
      </c>
      <c r="D8" s="13">
        <v>66970652.880000003</v>
      </c>
      <c r="E8" s="13"/>
      <c r="F8" s="13">
        <v>66970652.880000003</v>
      </c>
    </row>
    <row r="9" spans="1:11" x14ac:dyDescent="0.3">
      <c r="A9" t="s">
        <v>2</v>
      </c>
      <c r="B9" s="13">
        <v>28805756.190000001</v>
      </c>
      <c r="D9" s="13">
        <v>60177962.109999999</v>
      </c>
      <c r="E9" s="13"/>
      <c r="F9" s="13">
        <v>60177962.109999999</v>
      </c>
    </row>
    <row r="10" spans="1:11" x14ac:dyDescent="0.3">
      <c r="A10" t="s">
        <v>0</v>
      </c>
      <c r="B10" s="13">
        <v>6410</v>
      </c>
      <c r="D10" s="13">
        <v>6410</v>
      </c>
      <c r="F10" s="13">
        <v>6410</v>
      </c>
    </row>
    <row r="11" spans="1:11" x14ac:dyDescent="0.3">
      <c r="A11" t="s">
        <v>30</v>
      </c>
      <c r="B11" s="13">
        <v>34542.519999999997</v>
      </c>
      <c r="D11" s="13">
        <v>34542.519999999997</v>
      </c>
      <c r="F11" s="13">
        <v>34542.519999999997</v>
      </c>
    </row>
    <row r="12" spans="1:11" x14ac:dyDescent="0.3">
      <c r="A12" t="s">
        <v>31</v>
      </c>
      <c r="B12" s="13">
        <f>+B8-B9-B10+B11</f>
        <v>3303576.11</v>
      </c>
      <c r="D12" s="13">
        <f>+D8-D9-D10+D11</f>
        <v>6820823.2900000028</v>
      </c>
      <c r="F12" s="13">
        <f>+F8-F9-F10+F11</f>
        <v>6820823.2900000028</v>
      </c>
      <c r="G12" s="20"/>
      <c r="I12" s="20"/>
      <c r="K12" s="20"/>
    </row>
    <row r="13" spans="1:11" x14ac:dyDescent="0.3">
      <c r="A13" t="s">
        <v>25</v>
      </c>
      <c r="B13" s="13">
        <v>1816966.8605000002</v>
      </c>
      <c r="D13" s="13">
        <v>3751452.8095000018</v>
      </c>
      <c r="F13" s="13">
        <v>3751452.8095000018</v>
      </c>
    </row>
    <row r="14" spans="1:11" x14ac:dyDescent="0.3">
      <c r="A14" t="s">
        <v>32</v>
      </c>
      <c r="B14" s="13">
        <v>1486609.2494999999</v>
      </c>
      <c r="D14" s="13">
        <v>3069370.4805000015</v>
      </c>
      <c r="F14" s="13">
        <v>3069370.4805000015</v>
      </c>
    </row>
    <row r="15" spans="1:11" x14ac:dyDescent="0.3">
      <c r="A15" t="s">
        <v>5</v>
      </c>
      <c r="B15" s="17">
        <v>1099</v>
      </c>
    </row>
    <row r="18" spans="1:11" x14ac:dyDescent="0.3">
      <c r="A18" s="8" t="s">
        <v>4</v>
      </c>
      <c r="B18" s="8"/>
      <c r="C18" s="8"/>
    </row>
    <row r="19" spans="1:11" x14ac:dyDescent="0.3">
      <c r="A19" t="s">
        <v>1</v>
      </c>
      <c r="B19" s="13">
        <v>58503585.659999996</v>
      </c>
      <c r="C19" s="13"/>
      <c r="D19" s="13">
        <v>120631245.5</v>
      </c>
      <c r="E19" s="13"/>
      <c r="F19" s="13">
        <v>120631245.5</v>
      </c>
    </row>
    <row r="20" spans="1:11" x14ac:dyDescent="0.3">
      <c r="A20" t="s">
        <v>2</v>
      </c>
      <c r="B20" s="13">
        <v>53074225.850000001</v>
      </c>
      <c r="C20" s="13"/>
      <c r="D20" s="13">
        <v>109889060.05000001</v>
      </c>
      <c r="E20" s="13"/>
      <c r="F20" s="13">
        <v>109889060.05000001</v>
      </c>
    </row>
    <row r="21" spans="1:11" x14ac:dyDescent="0.3">
      <c r="A21" t="s">
        <v>0</v>
      </c>
      <c r="B21" s="13">
        <v>18398</v>
      </c>
      <c r="C21" s="13"/>
      <c r="D21" s="13">
        <v>18398</v>
      </c>
      <c r="E21" s="13"/>
      <c r="F21" s="13">
        <v>18398</v>
      </c>
    </row>
    <row r="22" spans="1:11" x14ac:dyDescent="0.3">
      <c r="A22" t="s">
        <v>31</v>
      </c>
      <c r="B22" s="13">
        <f>+B19-B20-B21</f>
        <v>5410961.8099999949</v>
      </c>
      <c r="D22" s="13">
        <f>+D19-D20-D21</f>
        <v>10723787.449999988</v>
      </c>
      <c r="F22" s="13">
        <f>+F19-F20-F21</f>
        <v>10723787.449999988</v>
      </c>
      <c r="G22" s="20"/>
      <c r="I22" s="20"/>
      <c r="K22" s="20"/>
    </row>
    <row r="23" spans="1:11" x14ac:dyDescent="0.3">
      <c r="A23" t="s">
        <v>25</v>
      </c>
      <c r="B23" s="13">
        <v>2976028.9954999974</v>
      </c>
      <c r="D23" s="13">
        <v>5898083.0974999936</v>
      </c>
      <c r="F23" s="13">
        <v>5898083.0974999936</v>
      </c>
    </row>
    <row r="24" spans="1:11" x14ac:dyDescent="0.3">
      <c r="A24" t="s">
        <v>32</v>
      </c>
      <c r="B24" s="13">
        <v>2434932.814499998</v>
      </c>
      <c r="D24" s="13">
        <v>4825704.3524999944</v>
      </c>
      <c r="F24" s="13">
        <v>4825704.3524999944</v>
      </c>
    </row>
    <row r="25" spans="1:11" x14ac:dyDescent="0.3">
      <c r="A25" t="s">
        <v>5</v>
      </c>
      <c r="B25" s="17">
        <v>2076</v>
      </c>
      <c r="C25" s="13"/>
      <c r="D25" s="13"/>
      <c r="E25" s="13"/>
      <c r="F25" s="13"/>
    </row>
    <row r="27" spans="1:11" x14ac:dyDescent="0.3">
      <c r="B27" s="13"/>
    </row>
    <row r="28" spans="1:11" x14ac:dyDescent="0.3">
      <c r="A28" s="8" t="s">
        <v>6</v>
      </c>
      <c r="B28" s="13"/>
      <c r="C28" s="8"/>
    </row>
    <row r="29" spans="1:11" x14ac:dyDescent="0.3">
      <c r="A29" t="s">
        <v>1</v>
      </c>
      <c r="B29" s="13">
        <v>90584785.439999998</v>
      </c>
      <c r="D29" s="13">
        <v>187601898.38</v>
      </c>
      <c r="F29" s="13">
        <v>187601898.38</v>
      </c>
    </row>
    <row r="30" spans="1:11" x14ac:dyDescent="0.3">
      <c r="A30" t="s">
        <v>2</v>
      </c>
      <c r="B30" s="13">
        <v>81879982.040000007</v>
      </c>
      <c r="D30" s="13">
        <v>170067022.16000003</v>
      </c>
      <c r="F30" s="13">
        <v>170067022.16000003</v>
      </c>
    </row>
    <row r="31" spans="1:11" x14ac:dyDescent="0.3">
      <c r="A31" t="s">
        <v>0</v>
      </c>
      <c r="B31" s="13">
        <v>24808</v>
      </c>
      <c r="D31" s="13">
        <v>24808</v>
      </c>
      <c r="F31" s="13">
        <v>24808</v>
      </c>
    </row>
    <row r="32" spans="1:11" x14ac:dyDescent="0.3">
      <c r="A32" t="s">
        <v>30</v>
      </c>
      <c r="B32" s="13">
        <v>34542.519999999997</v>
      </c>
      <c r="D32" s="13">
        <v>34542.519999999997</v>
      </c>
      <c r="F32" s="13">
        <v>34542.519999999997</v>
      </c>
    </row>
    <row r="33" spans="1:11" x14ac:dyDescent="0.3">
      <c r="A33" t="s">
        <v>31</v>
      </c>
      <c r="B33" s="13">
        <f>+B29-B30-B31+B32</f>
        <v>8714537.9199999906</v>
      </c>
      <c r="D33" s="13">
        <f>+D29-D30-D31+D32</f>
        <v>17544610.739999969</v>
      </c>
      <c r="F33" s="13">
        <f>+F29-F30-F31+F32</f>
        <v>17544610.739999969</v>
      </c>
      <c r="G33" s="20"/>
      <c r="I33" s="20"/>
      <c r="K33" s="20"/>
    </row>
    <row r="34" spans="1:11" x14ac:dyDescent="0.3">
      <c r="A34" t="s">
        <v>25</v>
      </c>
      <c r="B34" s="13">
        <v>4792995.855999995</v>
      </c>
      <c r="D34" s="13">
        <v>9649535.9069999829</v>
      </c>
      <c r="F34" s="13">
        <v>9649535.9069999829</v>
      </c>
    </row>
    <row r="35" spans="1:11" x14ac:dyDescent="0.3">
      <c r="A35" t="s">
        <v>32</v>
      </c>
      <c r="B35" s="13">
        <v>3921542.0639999961</v>
      </c>
      <c r="D35" s="13">
        <v>7895074.8329999857</v>
      </c>
      <c r="F35" s="13">
        <v>7895074.8329999857</v>
      </c>
    </row>
    <row r="36" spans="1:11" x14ac:dyDescent="0.3">
      <c r="A36" t="s">
        <v>5</v>
      </c>
      <c r="B36" s="17">
        <v>3175</v>
      </c>
    </row>
    <row r="39" spans="1:11" x14ac:dyDescent="0.3">
      <c r="A39" s="18" t="s">
        <v>33</v>
      </c>
    </row>
    <row r="40" spans="1:11" x14ac:dyDescent="0.3">
      <c r="A40" s="23" t="s">
        <v>36</v>
      </c>
    </row>
    <row r="41" spans="1:11" x14ac:dyDescent="0.3">
      <c r="A41" s="23" t="s">
        <v>35</v>
      </c>
    </row>
    <row r="42" spans="1:11" ht="26.25" customHeight="1" x14ac:dyDescent="0.3">
      <c r="A42" s="86" t="s">
        <v>40</v>
      </c>
      <c r="B42" s="87"/>
      <c r="C42" s="87"/>
      <c r="D42" s="87"/>
      <c r="E42" s="87"/>
      <c r="F42" s="87"/>
    </row>
    <row r="43" spans="1:11" x14ac:dyDescent="0.3">
      <c r="A43" s="23" t="s">
        <v>34</v>
      </c>
    </row>
  </sheetData>
  <mergeCells count="3">
    <mergeCell ref="A1:F1"/>
    <mergeCell ref="A2:F2"/>
    <mergeCell ref="A42:F42"/>
  </mergeCells>
  <phoneticPr fontId="6" type="noConversion"/>
  <printOptions horizontalCentered="1"/>
  <pageMargins left="0.75" right="0.75" top="1" bottom="1" header="0.5" footer="0.5"/>
  <pageSetup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54"/>
  <sheetViews>
    <sheetView workbookViewId="0">
      <selection activeCell="D8" sqref="D8"/>
    </sheetView>
  </sheetViews>
  <sheetFormatPr defaultRowHeight="13" x14ac:dyDescent="0.3"/>
  <cols>
    <col min="1" max="1" width="22.7265625" bestFit="1" customWidth="1"/>
    <col min="2" max="2" width="15.453125" bestFit="1" customWidth="1"/>
    <col min="3" max="3" width="2" customWidth="1"/>
    <col min="4" max="4" width="15.453125" bestFit="1" customWidth="1"/>
    <col min="5" max="5" width="2.26953125" customWidth="1"/>
    <col min="6" max="6" width="15.54296875" bestFit="1" customWidth="1"/>
    <col min="7" max="7" width="15.453125" style="1" bestFit="1" customWidth="1"/>
    <col min="9" max="9" width="14" bestFit="1" customWidth="1"/>
    <col min="11" max="11" width="14" bestFit="1" customWidth="1"/>
  </cols>
  <sheetData>
    <row r="1" spans="1:11" ht="60.75" customHeight="1" x14ac:dyDescent="0.3">
      <c r="A1" s="82"/>
      <c r="B1" s="82"/>
      <c r="C1" s="82"/>
      <c r="D1" s="82"/>
      <c r="E1" s="82"/>
      <c r="F1" s="82"/>
    </row>
    <row r="2" spans="1:11" ht="26.25" customHeight="1" x14ac:dyDescent="0.35">
      <c r="A2" s="83" t="s">
        <v>22</v>
      </c>
      <c r="B2" s="84"/>
      <c r="C2" s="84"/>
      <c r="D2" s="84"/>
      <c r="E2" s="84"/>
      <c r="F2" s="84"/>
    </row>
    <row r="3" spans="1:11" ht="26.25" customHeight="1" x14ac:dyDescent="0.35">
      <c r="A3" s="14"/>
      <c r="B3" s="15"/>
      <c r="C3" s="15"/>
      <c r="D3" s="15"/>
      <c r="E3" s="15"/>
      <c r="F3" s="15"/>
    </row>
    <row r="4" spans="1:11" x14ac:dyDescent="0.3">
      <c r="B4" s="10"/>
      <c r="C4" s="10"/>
      <c r="D4" s="16" t="s">
        <v>27</v>
      </c>
      <c r="E4" s="10"/>
      <c r="F4" s="16" t="s">
        <v>28</v>
      </c>
    </row>
    <row r="5" spans="1:11" x14ac:dyDescent="0.3">
      <c r="A5" s="9"/>
      <c r="B5" s="19" t="s">
        <v>42</v>
      </c>
      <c r="C5" s="9"/>
      <c r="D5" s="11" t="s">
        <v>11</v>
      </c>
      <c r="F5" s="11" t="s">
        <v>8</v>
      </c>
      <c r="G5" s="2"/>
    </row>
    <row r="7" spans="1:11" x14ac:dyDescent="0.3">
      <c r="A7" s="8" t="s">
        <v>3</v>
      </c>
      <c r="B7" s="8"/>
      <c r="C7" s="8"/>
    </row>
    <row r="8" spans="1:11" x14ac:dyDescent="0.3">
      <c r="A8" t="s">
        <v>1</v>
      </c>
      <c r="B8" s="13">
        <v>30839058.220000003</v>
      </c>
      <c r="D8" s="13">
        <v>97809711.100000024</v>
      </c>
      <c r="E8" s="13"/>
      <c r="F8" s="13">
        <v>97809711.100000024</v>
      </c>
    </row>
    <row r="9" spans="1:11" x14ac:dyDescent="0.3">
      <c r="A9" t="s">
        <v>2</v>
      </c>
      <c r="B9" s="13">
        <v>27967135.079999998</v>
      </c>
      <c r="D9" s="13">
        <v>88145097.189999998</v>
      </c>
      <c r="E9" s="13"/>
      <c r="F9" s="13">
        <v>88145097.189999998</v>
      </c>
    </row>
    <row r="10" spans="1:11" x14ac:dyDescent="0.3">
      <c r="A10" t="s">
        <v>0</v>
      </c>
      <c r="B10" s="13">
        <v>0</v>
      </c>
      <c r="D10" s="13">
        <v>6410</v>
      </c>
      <c r="F10" s="13">
        <v>6410</v>
      </c>
    </row>
    <row r="11" spans="1:11" x14ac:dyDescent="0.3">
      <c r="A11" t="s">
        <v>30</v>
      </c>
      <c r="B11" s="13">
        <v>164609.51</v>
      </c>
      <c r="D11" s="13">
        <v>199152.03</v>
      </c>
      <c r="F11" s="13">
        <v>199152.03</v>
      </c>
    </row>
    <row r="12" spans="1:11" x14ac:dyDescent="0.3">
      <c r="A12" t="s">
        <v>31</v>
      </c>
      <c r="B12" s="13">
        <v>3036532.65</v>
      </c>
      <c r="D12" s="13">
        <v>9857355.9400000256</v>
      </c>
      <c r="F12" s="13">
        <v>9857355.9400000256</v>
      </c>
      <c r="G12" s="20"/>
      <c r="I12" s="20"/>
      <c r="K12" s="20"/>
    </row>
    <row r="13" spans="1:11" x14ac:dyDescent="0.3">
      <c r="A13" t="s">
        <v>25</v>
      </c>
      <c r="B13" s="13">
        <v>1670092.9575000023</v>
      </c>
      <c r="D13" s="13">
        <v>5421545.7670000149</v>
      </c>
      <c r="F13" s="13">
        <v>5421545.7670000149</v>
      </c>
    </row>
    <row r="14" spans="1:11" x14ac:dyDescent="0.3">
      <c r="A14" t="s">
        <v>32</v>
      </c>
      <c r="B14" s="13">
        <v>1366439.692500002</v>
      </c>
      <c r="D14" s="13">
        <v>4435810.1730000116</v>
      </c>
      <c r="F14" s="13">
        <v>4435810.1730000116</v>
      </c>
    </row>
    <row r="15" spans="1:11" x14ac:dyDescent="0.3">
      <c r="A15" t="s">
        <v>5</v>
      </c>
      <c r="B15" s="17">
        <v>1099</v>
      </c>
    </row>
    <row r="18" spans="1:11" x14ac:dyDescent="0.3">
      <c r="A18" s="8" t="s">
        <v>4</v>
      </c>
      <c r="B18" s="8"/>
      <c r="C18" s="8"/>
    </row>
    <row r="19" spans="1:11" x14ac:dyDescent="0.3">
      <c r="A19" t="s">
        <v>1</v>
      </c>
      <c r="B19" s="13">
        <v>61625664.32</v>
      </c>
      <c r="C19" s="13"/>
      <c r="D19" s="13">
        <v>182256909.81999996</v>
      </c>
      <c r="E19" s="13"/>
      <c r="F19" s="13">
        <v>182256909.81999996</v>
      </c>
    </row>
    <row r="20" spans="1:11" x14ac:dyDescent="0.3">
      <c r="A20" t="s">
        <v>2</v>
      </c>
      <c r="B20" s="13">
        <v>56200761.839999996</v>
      </c>
      <c r="C20" s="13"/>
      <c r="D20" s="13">
        <v>166089821.88999999</v>
      </c>
      <c r="E20" s="13"/>
      <c r="F20" s="13">
        <v>166089821.88999999</v>
      </c>
    </row>
    <row r="21" spans="1:11" x14ac:dyDescent="0.3">
      <c r="A21" t="s">
        <v>0</v>
      </c>
      <c r="B21" s="13">
        <v>63731</v>
      </c>
      <c r="C21" s="13"/>
      <c r="D21" s="13">
        <v>82129</v>
      </c>
      <c r="E21" s="13"/>
      <c r="F21" s="13">
        <v>82129</v>
      </c>
    </row>
    <row r="22" spans="1:11" x14ac:dyDescent="0.3">
      <c r="A22" t="s">
        <v>31</v>
      </c>
      <c r="B22" s="13">
        <v>5361171.4800000004</v>
      </c>
      <c r="D22" s="13">
        <v>16084958.929999977</v>
      </c>
      <c r="E22" s="13"/>
      <c r="F22" s="13">
        <v>16084958.929999977</v>
      </c>
      <c r="G22" s="20"/>
      <c r="I22" s="20"/>
      <c r="K22" s="20"/>
    </row>
    <row r="23" spans="1:11" x14ac:dyDescent="0.3">
      <c r="A23" t="s">
        <v>25</v>
      </c>
      <c r="B23" s="13">
        <v>2948644.3140000026</v>
      </c>
      <c r="D23" s="13">
        <v>8846727.4114999883</v>
      </c>
      <c r="E23" s="13"/>
      <c r="F23" s="13">
        <v>8846727.4114999883</v>
      </c>
    </row>
    <row r="24" spans="1:11" x14ac:dyDescent="0.3">
      <c r="A24" t="s">
        <v>32</v>
      </c>
      <c r="B24" s="13">
        <v>2412527.1660000021</v>
      </c>
      <c r="D24" s="13">
        <v>7238231.51849999</v>
      </c>
      <c r="E24" s="13"/>
      <c r="F24" s="13">
        <v>7238231.51849999</v>
      </c>
    </row>
    <row r="25" spans="1:11" x14ac:dyDescent="0.3">
      <c r="A25" t="s">
        <v>5</v>
      </c>
      <c r="B25" s="17">
        <v>2076</v>
      </c>
      <c r="C25" s="13"/>
      <c r="D25" s="13"/>
      <c r="E25" s="13"/>
      <c r="F25" s="13"/>
    </row>
    <row r="27" spans="1:11" x14ac:dyDescent="0.3">
      <c r="B27" s="13"/>
    </row>
    <row r="28" spans="1:11" x14ac:dyDescent="0.3">
      <c r="A28" s="9" t="s">
        <v>41</v>
      </c>
      <c r="B28" s="13"/>
    </row>
    <row r="29" spans="1:11" x14ac:dyDescent="0.3">
      <c r="A29" t="s">
        <v>1</v>
      </c>
      <c r="B29" s="13">
        <v>2720685.82</v>
      </c>
      <c r="C29" s="13"/>
      <c r="D29" s="13">
        <v>2720685.82</v>
      </c>
      <c r="E29" s="13"/>
      <c r="F29" s="13">
        <v>2720685.82</v>
      </c>
    </row>
    <row r="30" spans="1:11" x14ac:dyDescent="0.3">
      <c r="A30" t="s">
        <v>2</v>
      </c>
      <c r="B30" s="13">
        <v>2468844.4900000002</v>
      </c>
      <c r="C30" s="13"/>
      <c r="D30" s="13">
        <v>2468844.4900000002</v>
      </c>
      <c r="E30" s="13"/>
      <c r="F30" s="13">
        <v>2468844.4900000002</v>
      </c>
    </row>
    <row r="31" spans="1:11" x14ac:dyDescent="0.3">
      <c r="A31" t="s">
        <v>0</v>
      </c>
      <c r="B31" s="13">
        <v>260</v>
      </c>
      <c r="C31" s="13"/>
      <c r="D31" s="13">
        <v>260</v>
      </c>
      <c r="E31" s="13"/>
      <c r="F31" s="13">
        <v>260</v>
      </c>
    </row>
    <row r="32" spans="1:11" x14ac:dyDescent="0.3">
      <c r="A32" t="s">
        <v>31</v>
      </c>
      <c r="B32" s="13">
        <v>251581.33</v>
      </c>
      <c r="D32" s="13">
        <v>251581.33</v>
      </c>
      <c r="E32" s="13"/>
      <c r="F32" s="13">
        <v>251581.33</v>
      </c>
    </row>
    <row r="33" spans="1:11" x14ac:dyDescent="0.3">
      <c r="A33" t="s">
        <v>25</v>
      </c>
      <c r="B33" s="13">
        <v>138369.73149999979</v>
      </c>
      <c r="D33" s="13">
        <v>138369.73149999979</v>
      </c>
      <c r="E33" s="13"/>
      <c r="F33" s="13">
        <v>138369.73149999979</v>
      </c>
    </row>
    <row r="34" spans="1:11" x14ac:dyDescent="0.3">
      <c r="A34" t="s">
        <v>32</v>
      </c>
      <c r="B34" s="13">
        <v>113211.59849999983</v>
      </c>
      <c r="D34" s="13">
        <v>113211.59849999983</v>
      </c>
      <c r="E34" s="13"/>
      <c r="F34" s="13">
        <v>113211.59849999983</v>
      </c>
    </row>
    <row r="35" spans="1:11" x14ac:dyDescent="0.3">
      <c r="A35" t="s">
        <v>5</v>
      </c>
      <c r="B35" s="17">
        <v>2744</v>
      </c>
      <c r="C35" s="13"/>
      <c r="D35" s="13"/>
      <c r="E35" s="13"/>
      <c r="F35" s="13"/>
    </row>
    <row r="36" spans="1:11" x14ac:dyDescent="0.3">
      <c r="B36" s="13"/>
    </row>
    <row r="37" spans="1:11" x14ac:dyDescent="0.3">
      <c r="B37" s="13"/>
    </row>
    <row r="38" spans="1:11" x14ac:dyDescent="0.3">
      <c r="A38" s="8" t="s">
        <v>6</v>
      </c>
      <c r="B38" s="13"/>
      <c r="C38" s="8"/>
    </row>
    <row r="39" spans="1:11" x14ac:dyDescent="0.3">
      <c r="A39" t="s">
        <v>1</v>
      </c>
      <c r="B39" s="13">
        <v>95185408.359999999</v>
      </c>
      <c r="D39" s="13">
        <v>282787306.74000001</v>
      </c>
      <c r="F39" s="13">
        <v>282787306.74000001</v>
      </c>
      <c r="G39" s="21"/>
    </row>
    <row r="40" spans="1:11" x14ac:dyDescent="0.3">
      <c r="A40" t="s">
        <v>2</v>
      </c>
      <c r="B40" s="13">
        <v>86636741.409999996</v>
      </c>
      <c r="D40" s="13">
        <v>256703763.56999999</v>
      </c>
      <c r="F40" s="13">
        <v>256703763.56999999</v>
      </c>
      <c r="G40" s="21"/>
    </row>
    <row r="41" spans="1:11" x14ac:dyDescent="0.3">
      <c r="A41" t="s">
        <v>0</v>
      </c>
      <c r="B41" s="13">
        <v>63991</v>
      </c>
      <c r="D41" s="13">
        <v>88799</v>
      </c>
      <c r="F41" s="13">
        <v>88799</v>
      </c>
      <c r="G41" s="21"/>
    </row>
    <row r="42" spans="1:11" x14ac:dyDescent="0.3">
      <c r="A42" t="s">
        <v>30</v>
      </c>
      <c r="B42" s="13">
        <v>164609.51</v>
      </c>
      <c r="D42" s="13">
        <v>199152.03</v>
      </c>
      <c r="F42" s="13">
        <v>199152.03</v>
      </c>
      <c r="G42" s="21"/>
    </row>
    <row r="43" spans="1:11" x14ac:dyDescent="0.3">
      <c r="A43" t="s">
        <v>31</v>
      </c>
      <c r="B43" s="13">
        <v>8649285.4600000046</v>
      </c>
      <c r="D43" s="13">
        <v>26193896.200000003</v>
      </c>
      <c r="F43" s="13">
        <v>26193896.200000003</v>
      </c>
      <c r="G43" s="20"/>
      <c r="I43" s="20"/>
      <c r="K43" s="20"/>
    </row>
    <row r="44" spans="1:11" x14ac:dyDescent="0.3">
      <c r="A44" t="s">
        <v>25</v>
      </c>
      <c r="B44" s="13">
        <v>4757107.0030000033</v>
      </c>
      <c r="D44" s="13">
        <v>14406642.910000002</v>
      </c>
      <c r="F44" s="13">
        <v>14406642.910000002</v>
      </c>
    </row>
    <row r="45" spans="1:11" x14ac:dyDescent="0.3">
      <c r="A45" t="s">
        <v>32</v>
      </c>
      <c r="B45" s="13">
        <v>3892178.4570000023</v>
      </c>
      <c r="D45" s="13">
        <v>11787253.290000001</v>
      </c>
      <c r="F45" s="13">
        <v>11787253.290000001</v>
      </c>
    </row>
    <row r="46" spans="1:11" x14ac:dyDescent="0.3">
      <c r="A46" t="s">
        <v>5</v>
      </c>
      <c r="B46" s="17">
        <v>5919</v>
      </c>
    </row>
    <row r="49" spans="1:6" x14ac:dyDescent="0.3">
      <c r="A49" s="18" t="s">
        <v>33</v>
      </c>
    </row>
    <row r="50" spans="1:6" x14ac:dyDescent="0.3">
      <c r="A50" s="23" t="s">
        <v>36</v>
      </c>
    </row>
    <row r="51" spans="1:6" x14ac:dyDescent="0.3">
      <c r="A51" s="23" t="s">
        <v>35</v>
      </c>
    </row>
    <row r="52" spans="1:6" ht="26.25" customHeight="1" x14ac:dyDescent="0.3">
      <c r="A52" s="86" t="s">
        <v>40</v>
      </c>
      <c r="B52" s="87"/>
      <c r="C52" s="87"/>
      <c r="D52" s="87"/>
      <c r="E52" s="87"/>
      <c r="F52" s="87"/>
    </row>
    <row r="53" spans="1:6" x14ac:dyDescent="0.3">
      <c r="A53" s="23" t="s">
        <v>34</v>
      </c>
    </row>
    <row r="54" spans="1:6" ht="26.25" customHeight="1" x14ac:dyDescent="0.3">
      <c r="A54" s="88" t="s">
        <v>43</v>
      </c>
      <c r="B54" s="88"/>
      <c r="C54" s="88"/>
      <c r="D54" s="88"/>
      <c r="E54" s="88"/>
      <c r="F54" s="88"/>
    </row>
  </sheetData>
  <mergeCells count="4">
    <mergeCell ref="A1:F1"/>
    <mergeCell ref="A2:F2"/>
    <mergeCell ref="A52:F52"/>
    <mergeCell ref="A54:F54"/>
  </mergeCells>
  <phoneticPr fontId="6" type="noConversion"/>
  <printOptions horizontalCentered="1"/>
  <pageMargins left="0.75" right="0.75" top="1" bottom="1" header="0.5" footer="0.5"/>
  <pageSetup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3"/>
  <sheetViews>
    <sheetView workbookViewId="0">
      <selection sqref="A1:F1"/>
    </sheetView>
  </sheetViews>
  <sheetFormatPr defaultRowHeight="12.5" x14ac:dyDescent="0.25"/>
  <cols>
    <col min="1" max="1" width="24" customWidth="1"/>
    <col min="2" max="2" width="15.453125" bestFit="1" customWidth="1"/>
    <col min="3" max="3" width="4" customWidth="1"/>
    <col min="4" max="4" width="15.453125" bestFit="1" customWidth="1"/>
    <col min="5" max="5" width="3.7265625" customWidth="1"/>
    <col min="6" max="6" width="15.453125" bestFit="1" customWidth="1"/>
  </cols>
  <sheetData>
    <row r="1" spans="1:6" ht="60.75" customHeight="1" x14ac:dyDescent="0.25">
      <c r="A1" s="82"/>
      <c r="B1" s="82"/>
      <c r="C1" s="82"/>
      <c r="D1" s="82"/>
      <c r="E1" s="82"/>
      <c r="F1" s="82"/>
    </row>
    <row r="2" spans="1:6" ht="17.5" x14ac:dyDescent="0.35">
      <c r="A2" s="83" t="s">
        <v>22</v>
      </c>
      <c r="B2" s="84"/>
      <c r="C2" s="84"/>
      <c r="D2" s="84"/>
      <c r="E2" s="84"/>
      <c r="F2" s="84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0"/>
      <c r="C4" s="10"/>
      <c r="D4" s="16" t="s">
        <v>27</v>
      </c>
      <c r="E4" s="10"/>
      <c r="F4" s="16" t="s">
        <v>28</v>
      </c>
    </row>
    <row r="5" spans="1:6" x14ac:dyDescent="0.25">
      <c r="A5" s="9"/>
      <c r="B5" s="19" t="s">
        <v>44</v>
      </c>
      <c r="C5" s="9"/>
      <c r="D5" s="11" t="s">
        <v>11</v>
      </c>
      <c r="F5" s="11" t="s">
        <v>8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30053805.779999997</v>
      </c>
      <c r="C8" s="13"/>
      <c r="D8" s="13">
        <v>127863516.88000003</v>
      </c>
      <c r="E8" s="13"/>
      <c r="F8" s="13">
        <v>127863516.88000003</v>
      </c>
    </row>
    <row r="9" spans="1:6" x14ac:dyDescent="0.25">
      <c r="A9" t="s">
        <v>2</v>
      </c>
      <c r="B9" s="13">
        <v>27149127.09</v>
      </c>
      <c r="C9" s="13"/>
      <c r="D9" s="13">
        <v>115294224.28</v>
      </c>
      <c r="E9" s="13"/>
      <c r="F9" s="13">
        <v>115294224.28</v>
      </c>
    </row>
    <row r="10" spans="1:6" x14ac:dyDescent="0.25">
      <c r="A10" t="s">
        <v>0</v>
      </c>
      <c r="B10" s="13">
        <v>0</v>
      </c>
      <c r="C10" s="13"/>
      <c r="D10" s="13">
        <v>6410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199152.03</v>
      </c>
      <c r="E11" s="13"/>
      <c r="F11" s="13">
        <v>199152.03</v>
      </c>
    </row>
    <row r="12" spans="1:6" x14ac:dyDescent="0.25">
      <c r="A12" t="s">
        <v>31</v>
      </c>
      <c r="B12" s="13">
        <v>2904678.69</v>
      </c>
      <c r="C12" s="13"/>
      <c r="D12" s="13">
        <v>12762034.629999999</v>
      </c>
      <c r="E12" s="13"/>
      <c r="F12" s="13">
        <v>12762034.629999999</v>
      </c>
    </row>
    <row r="13" spans="1:6" x14ac:dyDescent="0.25">
      <c r="A13" t="s">
        <v>25</v>
      </c>
      <c r="B13" s="13">
        <v>1597573.2794999988</v>
      </c>
      <c r="C13" s="13"/>
      <c r="D13" s="13">
        <v>7019119.0465000002</v>
      </c>
      <c r="E13" s="13"/>
      <c r="F13" s="13">
        <v>7019119.0465000002</v>
      </c>
    </row>
    <row r="14" spans="1:6" x14ac:dyDescent="0.25">
      <c r="A14" t="s">
        <v>32</v>
      </c>
      <c r="B14" s="13">
        <v>1307105.4104999991</v>
      </c>
      <c r="C14" s="13"/>
      <c r="D14" s="13">
        <v>5742915.5834999997</v>
      </c>
      <c r="E14" s="13"/>
      <c r="F14" s="13">
        <v>5742915.5834999997</v>
      </c>
    </row>
    <row r="15" spans="1:6" x14ac:dyDescent="0.25">
      <c r="A15" t="s">
        <v>5</v>
      </c>
      <c r="B15" s="24">
        <v>1099</v>
      </c>
      <c r="C15" s="13"/>
      <c r="D15" s="13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52167107.550000004</v>
      </c>
      <c r="C19" s="13"/>
      <c r="D19" s="13">
        <v>234424017.36999997</v>
      </c>
      <c r="E19" s="13"/>
      <c r="F19" s="13">
        <v>234424017.36999997</v>
      </c>
    </row>
    <row r="20" spans="1:6" x14ac:dyDescent="0.25">
      <c r="A20" t="s">
        <v>2</v>
      </c>
      <c r="B20" s="13">
        <v>47521578.25</v>
      </c>
      <c r="C20" s="13"/>
      <c r="D20" s="13">
        <v>213611400.13999999</v>
      </c>
      <c r="E20" s="13"/>
      <c r="F20" s="13">
        <v>213611400.13999999</v>
      </c>
    </row>
    <row r="21" spans="1:6" x14ac:dyDescent="0.25">
      <c r="A21" t="s">
        <v>0</v>
      </c>
      <c r="B21" s="13">
        <v>41945</v>
      </c>
      <c r="C21" s="13"/>
      <c r="D21" s="13">
        <v>124074</v>
      </c>
      <c r="E21" s="13"/>
      <c r="F21" s="13">
        <v>124074</v>
      </c>
    </row>
    <row r="22" spans="1:6" x14ac:dyDescent="0.25">
      <c r="A22" t="s">
        <v>31</v>
      </c>
      <c r="B22" s="13">
        <v>4603584.3</v>
      </c>
      <c r="C22" s="13"/>
      <c r="D22" s="13">
        <v>20688543.230000004</v>
      </c>
      <c r="E22" s="13"/>
      <c r="F22" s="13">
        <v>20688543.230000004</v>
      </c>
    </row>
    <row r="23" spans="1:6" x14ac:dyDescent="0.25">
      <c r="A23" t="s">
        <v>25</v>
      </c>
      <c r="B23" s="13">
        <v>2531971.3650000026</v>
      </c>
      <c r="C23" s="13"/>
      <c r="D23" s="13">
        <v>11378698.776500003</v>
      </c>
      <c r="E23" s="13"/>
      <c r="F23" s="13">
        <v>11378698.776500003</v>
      </c>
    </row>
    <row r="24" spans="1:6" x14ac:dyDescent="0.25">
      <c r="A24" t="s">
        <v>32</v>
      </c>
      <c r="B24" s="13">
        <v>2071612.9350000022</v>
      </c>
      <c r="C24" s="13"/>
      <c r="D24" s="13">
        <v>9309844.4535000026</v>
      </c>
      <c r="E24" s="13"/>
      <c r="F24" s="13">
        <v>9309844.4535000026</v>
      </c>
    </row>
    <row r="25" spans="1:6" x14ac:dyDescent="0.25">
      <c r="A25" t="s">
        <v>5</v>
      </c>
      <c r="B25" s="24">
        <v>2076</v>
      </c>
      <c r="C25" s="13"/>
      <c r="D25" s="13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13"/>
      <c r="C27" s="13"/>
      <c r="D27" s="13"/>
      <c r="E27" s="13"/>
      <c r="F27" s="13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66394368.910000004</v>
      </c>
      <c r="C29" s="13"/>
      <c r="D29" s="13">
        <v>69115054.729999989</v>
      </c>
      <c r="E29" s="13"/>
      <c r="F29" s="13">
        <v>69115054.729999989</v>
      </c>
    </row>
    <row r="30" spans="1:6" x14ac:dyDescent="0.25">
      <c r="A30" t="s">
        <v>2</v>
      </c>
      <c r="B30" s="13">
        <v>60010214.780000001</v>
      </c>
      <c r="C30" s="13"/>
      <c r="D30" s="13">
        <v>62479059.269999996</v>
      </c>
      <c r="E30" s="13"/>
      <c r="F30" s="13">
        <v>62479059.269999996</v>
      </c>
    </row>
    <row r="31" spans="1:6" x14ac:dyDescent="0.25">
      <c r="A31" t="s">
        <v>0</v>
      </c>
      <c r="B31" s="13">
        <v>330</v>
      </c>
      <c r="C31" s="13"/>
      <c r="D31" s="13">
        <v>590</v>
      </c>
      <c r="E31" s="13"/>
      <c r="F31" s="13">
        <v>590</v>
      </c>
    </row>
    <row r="32" spans="1:6" x14ac:dyDescent="0.25">
      <c r="A32" t="s">
        <v>31</v>
      </c>
      <c r="B32" s="13">
        <v>6383824.1299999999</v>
      </c>
      <c r="C32" s="13"/>
      <c r="D32" s="13">
        <v>6635405.459999999</v>
      </c>
      <c r="E32" s="13"/>
      <c r="F32" s="13">
        <v>6635405.459999999</v>
      </c>
    </row>
    <row r="33" spans="1:6" x14ac:dyDescent="0.25">
      <c r="A33" t="s">
        <v>25</v>
      </c>
      <c r="B33" s="13">
        <v>3511103.2715000003</v>
      </c>
      <c r="C33" s="13"/>
      <c r="D33" s="13">
        <v>3649473.0029999996</v>
      </c>
      <c r="E33" s="13"/>
      <c r="F33" s="13">
        <v>3649473.0029999996</v>
      </c>
    </row>
    <row r="34" spans="1:6" x14ac:dyDescent="0.25">
      <c r="A34" t="s">
        <v>32</v>
      </c>
      <c r="B34" s="13">
        <v>2872720.8585000001</v>
      </c>
      <c r="C34" s="13"/>
      <c r="D34" s="13">
        <v>2985932.4569999995</v>
      </c>
      <c r="E34" s="13"/>
      <c r="F34" s="13">
        <v>2985932.4569999995</v>
      </c>
    </row>
    <row r="35" spans="1:6" x14ac:dyDescent="0.25">
      <c r="A35" t="s">
        <v>5</v>
      </c>
      <c r="B35" s="24">
        <v>2744</v>
      </c>
      <c r="C35" s="13"/>
      <c r="D35" s="13"/>
      <c r="E35" s="13"/>
      <c r="F35" s="13"/>
    </row>
    <row r="36" spans="1:6" x14ac:dyDescent="0.25">
      <c r="B36" s="13"/>
      <c r="C36" s="13"/>
      <c r="D36" s="13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A38" s="8" t="s">
        <v>6</v>
      </c>
      <c r="B38" s="13"/>
      <c r="C38" s="13"/>
      <c r="D38" s="13"/>
      <c r="E38" s="13"/>
      <c r="F38" s="13"/>
    </row>
    <row r="39" spans="1:6" x14ac:dyDescent="0.25">
      <c r="A39" t="s">
        <v>1</v>
      </c>
      <c r="B39" s="13">
        <v>148615282.24000001</v>
      </c>
      <c r="C39" s="13"/>
      <c r="D39" s="13">
        <v>431402588.98000002</v>
      </c>
      <c r="E39" s="13"/>
      <c r="F39" s="13">
        <v>431402588.98000002</v>
      </c>
    </row>
    <row r="40" spans="1:6" x14ac:dyDescent="0.25">
      <c r="A40" t="s">
        <v>2</v>
      </c>
      <c r="B40" s="13">
        <v>134680920.12</v>
      </c>
      <c r="C40" s="13"/>
      <c r="D40" s="13">
        <v>391384683.68999994</v>
      </c>
      <c r="E40" s="13"/>
      <c r="F40" s="13">
        <v>391384683.68999994</v>
      </c>
    </row>
    <row r="41" spans="1:6" x14ac:dyDescent="0.25">
      <c r="A41" t="s">
        <v>0</v>
      </c>
      <c r="B41" s="13">
        <v>42275</v>
      </c>
      <c r="C41" s="13"/>
      <c r="D41" s="13">
        <v>131074</v>
      </c>
      <c r="E41" s="13"/>
      <c r="F41" s="13">
        <v>131074</v>
      </c>
    </row>
    <row r="42" spans="1:6" x14ac:dyDescent="0.25">
      <c r="A42" t="s">
        <v>30</v>
      </c>
      <c r="B42" s="13">
        <v>0</v>
      </c>
      <c r="C42" s="13"/>
      <c r="D42" s="13">
        <v>199152.03</v>
      </c>
      <c r="E42" s="13"/>
      <c r="F42" s="13">
        <v>199152.03</v>
      </c>
    </row>
    <row r="43" spans="1:6" x14ac:dyDescent="0.25">
      <c r="A43" t="s">
        <v>31</v>
      </c>
      <c r="B43" s="13">
        <v>13892087.120000001</v>
      </c>
      <c r="C43" s="13"/>
      <c r="D43" s="13">
        <v>40085983.32</v>
      </c>
      <c r="E43" s="13"/>
      <c r="F43" s="13">
        <v>40085983.32</v>
      </c>
    </row>
    <row r="44" spans="1:6" x14ac:dyDescent="0.25">
      <c r="A44" t="s">
        <v>25</v>
      </c>
      <c r="B44" s="13">
        <v>7640647.9160000011</v>
      </c>
      <c r="C44" s="13"/>
      <c r="D44" s="13">
        <v>22047290.826000001</v>
      </c>
      <c r="E44" s="13"/>
      <c r="F44" s="13">
        <v>22047290.826000001</v>
      </c>
    </row>
    <row r="45" spans="1:6" x14ac:dyDescent="0.25">
      <c r="A45" t="s">
        <v>32</v>
      </c>
      <c r="B45" s="13">
        <v>6251439.2040000018</v>
      </c>
      <c r="C45" s="13"/>
      <c r="D45" s="13">
        <v>18038692.494000003</v>
      </c>
      <c r="E45" s="13"/>
      <c r="F45" s="13">
        <v>18038692.494000003</v>
      </c>
    </row>
    <row r="46" spans="1:6" x14ac:dyDescent="0.25">
      <c r="A46" t="s">
        <v>5</v>
      </c>
      <c r="B46" s="24">
        <v>5919</v>
      </c>
    </row>
    <row r="49" spans="1:6" ht="13" x14ac:dyDescent="0.3">
      <c r="A49" s="18" t="s">
        <v>33</v>
      </c>
    </row>
    <row r="50" spans="1:6" ht="13" x14ac:dyDescent="0.3">
      <c r="A50" s="23" t="s">
        <v>36</v>
      </c>
    </row>
    <row r="51" spans="1:6" ht="13" x14ac:dyDescent="0.3">
      <c r="A51" s="23" t="s">
        <v>35</v>
      </c>
    </row>
    <row r="52" spans="1:6" ht="13" x14ac:dyDescent="0.3">
      <c r="A52" s="86" t="s">
        <v>40</v>
      </c>
      <c r="B52" s="87"/>
      <c r="C52" s="87"/>
      <c r="D52" s="87"/>
      <c r="E52" s="87"/>
      <c r="F52" s="87"/>
    </row>
    <row r="53" spans="1:6" ht="13" x14ac:dyDescent="0.3">
      <c r="A53" s="23" t="s">
        <v>34</v>
      </c>
    </row>
  </sheetData>
  <mergeCells count="3">
    <mergeCell ref="A1:F1"/>
    <mergeCell ref="A2:F2"/>
    <mergeCell ref="A52:F52"/>
  </mergeCells>
  <phoneticPr fontId="6" type="noConversion"/>
  <pageMargins left="0.75" right="0.75" top="1" bottom="1" header="0.5" footer="0.5"/>
  <pageSetup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53"/>
  <sheetViews>
    <sheetView workbookViewId="0">
      <selection activeCell="A6" sqref="A6"/>
    </sheetView>
  </sheetViews>
  <sheetFormatPr defaultRowHeight="12.5" x14ac:dyDescent="0.25"/>
  <cols>
    <col min="1" max="1" width="24" customWidth="1"/>
    <col min="2" max="2" width="15.453125" bestFit="1" customWidth="1"/>
    <col min="3" max="3" width="2" customWidth="1"/>
    <col min="4" max="4" width="15.453125" bestFit="1" customWidth="1"/>
    <col min="5" max="5" width="2" customWidth="1"/>
    <col min="6" max="6" width="15" bestFit="1" customWidth="1"/>
    <col min="7" max="7" width="2" customWidth="1"/>
    <col min="8" max="8" width="15.453125" bestFit="1" customWidth="1"/>
  </cols>
  <sheetData>
    <row r="1" spans="1:8" ht="60.75" customHeight="1" x14ac:dyDescent="0.25">
      <c r="A1" s="82"/>
      <c r="B1" s="82"/>
      <c r="C1" s="82"/>
      <c r="D1" s="82"/>
      <c r="E1" s="82"/>
      <c r="F1" s="82"/>
      <c r="G1" s="82"/>
      <c r="H1" s="82"/>
    </row>
    <row r="2" spans="1:8" ht="17.5" x14ac:dyDescent="0.35">
      <c r="A2" s="83" t="s">
        <v>22</v>
      </c>
      <c r="B2" s="84"/>
      <c r="C2" s="84"/>
      <c r="D2" s="84"/>
      <c r="E2" s="84"/>
      <c r="F2" s="84"/>
      <c r="G2" s="84"/>
      <c r="H2" s="84"/>
    </row>
    <row r="3" spans="1:8" ht="17.5" x14ac:dyDescent="0.35">
      <c r="A3" s="14"/>
      <c r="B3" s="15"/>
      <c r="C3" s="15"/>
      <c r="D3" s="15"/>
      <c r="E3" s="15"/>
      <c r="F3" s="15"/>
      <c r="G3" s="15"/>
      <c r="H3" s="15"/>
    </row>
    <row r="4" spans="1:8" x14ac:dyDescent="0.25">
      <c r="B4" s="10"/>
      <c r="C4" s="10"/>
      <c r="D4" s="16" t="s">
        <v>27</v>
      </c>
      <c r="E4" s="10"/>
      <c r="F4" s="16" t="s">
        <v>46</v>
      </c>
      <c r="G4" s="10"/>
      <c r="H4" s="16" t="s">
        <v>28</v>
      </c>
    </row>
    <row r="5" spans="1:8" x14ac:dyDescent="0.25">
      <c r="A5" s="9"/>
      <c r="B5" s="19" t="s">
        <v>45</v>
      </c>
      <c r="C5" s="9"/>
      <c r="D5" s="11" t="s">
        <v>11</v>
      </c>
      <c r="F5" s="25" t="s">
        <v>11</v>
      </c>
      <c r="H5" s="11" t="s">
        <v>8</v>
      </c>
    </row>
    <row r="7" spans="1:8" x14ac:dyDescent="0.25">
      <c r="A7" s="8" t="s">
        <v>3</v>
      </c>
      <c r="B7" s="8"/>
      <c r="C7" s="8"/>
    </row>
    <row r="8" spans="1:8" x14ac:dyDescent="0.25">
      <c r="A8" t="s">
        <v>1</v>
      </c>
      <c r="B8" s="13">
        <v>30840401.82</v>
      </c>
      <c r="C8" s="13"/>
      <c r="D8" s="13">
        <v>137548521.99000004</v>
      </c>
      <c r="E8" s="13"/>
      <c r="F8" s="13">
        <v>21155396.710000001</v>
      </c>
      <c r="G8" s="13"/>
      <c r="H8" s="13">
        <v>158703918.70000005</v>
      </c>
    </row>
    <row r="9" spans="1:8" x14ac:dyDescent="0.25">
      <c r="A9" t="s">
        <v>2</v>
      </c>
      <c r="B9" s="13">
        <v>27844109.25</v>
      </c>
      <c r="C9" s="13"/>
      <c r="D9" s="13">
        <v>123967222.80000001</v>
      </c>
      <c r="E9" s="13"/>
      <c r="F9" s="13">
        <v>19171110.73</v>
      </c>
      <c r="G9" s="13"/>
      <c r="H9" s="13">
        <v>143138333.53</v>
      </c>
    </row>
    <row r="10" spans="1:8" x14ac:dyDescent="0.25">
      <c r="A10" t="s">
        <v>0</v>
      </c>
      <c r="B10" s="13">
        <v>0</v>
      </c>
      <c r="C10" s="13"/>
      <c r="D10" s="13">
        <v>6410</v>
      </c>
      <c r="E10" s="13"/>
      <c r="F10" s="13">
        <v>0</v>
      </c>
      <c r="G10" s="13"/>
      <c r="H10" s="13">
        <v>6410</v>
      </c>
    </row>
    <row r="11" spans="1:8" x14ac:dyDescent="0.25">
      <c r="A11" t="s">
        <v>30</v>
      </c>
      <c r="B11" s="13">
        <v>0</v>
      </c>
      <c r="C11" s="13"/>
      <c r="D11" s="13">
        <v>199152.03</v>
      </c>
      <c r="E11" s="13"/>
      <c r="F11" s="13">
        <v>0</v>
      </c>
      <c r="G11" s="13"/>
      <c r="H11" s="13">
        <v>199152.03</v>
      </c>
    </row>
    <row r="12" spans="1:8" x14ac:dyDescent="0.25">
      <c r="A12" t="s">
        <v>31</v>
      </c>
      <c r="B12" s="13">
        <v>2996292.57</v>
      </c>
      <c r="C12" s="13"/>
      <c r="D12" s="13">
        <v>13774041.220000001</v>
      </c>
      <c r="E12" s="13"/>
      <c r="F12" s="13">
        <v>1984285.98</v>
      </c>
      <c r="G12" s="13"/>
      <c r="H12" s="13">
        <v>15758327.199999999</v>
      </c>
    </row>
    <row r="13" spans="1:8" x14ac:dyDescent="0.25">
      <c r="A13" t="s">
        <v>25</v>
      </c>
      <c r="B13" s="13">
        <v>1647960.9135</v>
      </c>
      <c r="C13" s="13"/>
      <c r="D13" s="13">
        <v>7575722.671000001</v>
      </c>
      <c r="E13" s="13"/>
      <c r="F13" s="13">
        <v>1091357.2890000001</v>
      </c>
      <c r="G13" s="13"/>
      <c r="H13" s="13">
        <v>8667079.9600000009</v>
      </c>
    </row>
    <row r="14" spans="1:8" x14ac:dyDescent="0.25">
      <c r="A14" t="s">
        <v>32</v>
      </c>
      <c r="B14" s="13">
        <v>1348331.6565</v>
      </c>
      <c r="C14" s="13"/>
      <c r="D14" s="13">
        <v>6198318.5490000006</v>
      </c>
      <c r="E14" s="13"/>
      <c r="F14" s="13">
        <v>892928.69099999999</v>
      </c>
      <c r="G14" s="13"/>
      <c r="H14" s="13">
        <v>7091247.2400000002</v>
      </c>
    </row>
    <row r="15" spans="1:8" x14ac:dyDescent="0.25">
      <c r="A15" t="s">
        <v>5</v>
      </c>
      <c r="B15" s="26">
        <v>1099</v>
      </c>
      <c r="C15" s="13"/>
      <c r="D15" s="13"/>
      <c r="E15" s="13"/>
      <c r="F15" s="13"/>
      <c r="G15" s="13"/>
      <c r="H15" s="13"/>
    </row>
    <row r="16" spans="1:8" x14ac:dyDescent="0.25">
      <c r="B16" s="13"/>
      <c r="C16" s="13"/>
      <c r="D16" s="13"/>
      <c r="E16" s="13"/>
      <c r="F16" s="13"/>
      <c r="G16" s="13"/>
      <c r="H16" s="13"/>
    </row>
    <row r="17" spans="1:8" x14ac:dyDescent="0.25">
      <c r="B17" s="13"/>
      <c r="C17" s="13"/>
      <c r="D17" s="13"/>
      <c r="E17" s="13"/>
      <c r="F17" s="13"/>
      <c r="G17" s="13"/>
      <c r="H17" s="13"/>
    </row>
    <row r="18" spans="1:8" x14ac:dyDescent="0.25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5">
      <c r="A19" t="s">
        <v>1</v>
      </c>
      <c r="B19" s="13">
        <v>57376920.469999999</v>
      </c>
      <c r="C19" s="13"/>
      <c r="D19" s="13">
        <v>252485336.73999998</v>
      </c>
      <c r="E19" s="13"/>
      <c r="F19" s="13">
        <v>39315601.100000001</v>
      </c>
      <c r="G19" s="13"/>
      <c r="H19" s="13">
        <v>291800937.83999997</v>
      </c>
    </row>
    <row r="20" spans="1:8" x14ac:dyDescent="0.25">
      <c r="A20" t="s">
        <v>2</v>
      </c>
      <c r="B20" s="13">
        <v>52471913.329999998</v>
      </c>
      <c r="C20" s="13"/>
      <c r="D20" s="13">
        <v>230131304.66</v>
      </c>
      <c r="E20" s="13"/>
      <c r="F20" s="13">
        <v>35952008.810000002</v>
      </c>
      <c r="G20" s="13"/>
      <c r="H20" s="13">
        <v>266083313.47</v>
      </c>
    </row>
    <row r="21" spans="1:8" x14ac:dyDescent="0.25">
      <c r="A21" t="s">
        <v>0</v>
      </c>
      <c r="B21" s="13">
        <v>88706.55</v>
      </c>
      <c r="C21" s="13"/>
      <c r="D21" s="13">
        <v>138173</v>
      </c>
      <c r="E21" s="13"/>
      <c r="F21" s="13">
        <v>74607.55</v>
      </c>
      <c r="G21" s="13"/>
      <c r="H21" s="13">
        <v>212780.55</v>
      </c>
    </row>
    <row r="22" spans="1:8" x14ac:dyDescent="0.25">
      <c r="A22" t="s">
        <v>31</v>
      </c>
      <c r="B22" s="13">
        <v>4816300.59</v>
      </c>
      <c r="C22" s="13"/>
      <c r="D22" s="13">
        <v>22215859.080000006</v>
      </c>
      <c r="E22" s="13"/>
      <c r="F22" s="13">
        <v>3288984.74</v>
      </c>
      <c r="G22" s="13"/>
      <c r="H22" s="13">
        <v>25504843.820000008</v>
      </c>
    </row>
    <row r="23" spans="1:8" x14ac:dyDescent="0.25">
      <c r="A23" t="s">
        <v>25</v>
      </c>
      <c r="B23" s="13">
        <v>2648965.3245000001</v>
      </c>
      <c r="C23" s="13"/>
      <c r="D23" s="13">
        <v>12218722.494000005</v>
      </c>
      <c r="E23" s="13"/>
      <c r="F23" s="13">
        <v>1808941.6070000003</v>
      </c>
      <c r="G23" s="13"/>
      <c r="H23" s="13">
        <v>14027664.101000005</v>
      </c>
    </row>
    <row r="24" spans="1:8" x14ac:dyDescent="0.25">
      <c r="A24" t="s">
        <v>32</v>
      </c>
      <c r="B24" s="13">
        <v>2167335.2655000002</v>
      </c>
      <c r="C24" s="13"/>
      <c r="D24" s="13">
        <v>9997136.5860000029</v>
      </c>
      <c r="E24" s="13"/>
      <c r="F24" s="13">
        <v>1480043.1330000001</v>
      </c>
      <c r="G24" s="13"/>
      <c r="H24" s="13">
        <v>11477179.719000004</v>
      </c>
    </row>
    <row r="25" spans="1:8" x14ac:dyDescent="0.25">
      <c r="A25" t="s">
        <v>5</v>
      </c>
      <c r="B25" s="26">
        <v>2076</v>
      </c>
      <c r="C25" s="13"/>
      <c r="D25" s="13"/>
      <c r="E25" s="13"/>
      <c r="F25" s="13"/>
      <c r="G25" s="13"/>
      <c r="H25" s="13"/>
    </row>
    <row r="26" spans="1:8" x14ac:dyDescent="0.25">
      <c r="B26" s="13"/>
      <c r="C26" s="13"/>
      <c r="D26" s="13"/>
      <c r="E26" s="13"/>
      <c r="F26" s="13"/>
      <c r="G26" s="13"/>
      <c r="H26" s="13"/>
    </row>
    <row r="27" spans="1:8" x14ac:dyDescent="0.25">
      <c r="B27" s="13"/>
      <c r="C27" s="13"/>
      <c r="D27" s="13"/>
      <c r="E27" s="13"/>
      <c r="F27" s="13"/>
      <c r="G27" s="13"/>
      <c r="H27" s="13"/>
    </row>
    <row r="28" spans="1:8" x14ac:dyDescent="0.25">
      <c r="A28" s="9" t="s">
        <v>41</v>
      </c>
      <c r="B28" s="13"/>
      <c r="C28" s="13"/>
      <c r="D28" s="13"/>
      <c r="E28" s="13"/>
      <c r="F28" s="13"/>
      <c r="G28" s="13"/>
      <c r="H28" s="13"/>
    </row>
    <row r="29" spans="1:8" x14ac:dyDescent="0.25">
      <c r="A29" t="s">
        <v>1</v>
      </c>
      <c r="B29" s="13">
        <v>64182562.520000003</v>
      </c>
      <c r="C29" s="13"/>
      <c r="D29" s="13">
        <v>90472625.069999993</v>
      </c>
      <c r="E29" s="13"/>
      <c r="F29" s="13">
        <v>42824992.180000007</v>
      </c>
      <c r="G29" s="13"/>
      <c r="H29" s="13">
        <v>133297617.25</v>
      </c>
    </row>
    <row r="30" spans="1:8" x14ac:dyDescent="0.25">
      <c r="A30" t="s">
        <v>2</v>
      </c>
      <c r="B30" s="13">
        <v>58146371.159999996</v>
      </c>
      <c r="C30" s="13"/>
      <c r="D30" s="13">
        <v>81883560.190000013</v>
      </c>
      <c r="E30" s="13"/>
      <c r="F30" s="13">
        <v>38741870.239999995</v>
      </c>
      <c r="G30" s="13"/>
      <c r="H30" s="13">
        <v>120625430.43000001</v>
      </c>
    </row>
    <row r="31" spans="1:8" x14ac:dyDescent="0.25">
      <c r="A31" t="s">
        <v>0</v>
      </c>
      <c r="B31" s="13">
        <v>0</v>
      </c>
      <c r="C31" s="13"/>
      <c r="D31" s="13">
        <v>590</v>
      </c>
      <c r="E31" s="13"/>
      <c r="F31" s="13">
        <v>0</v>
      </c>
      <c r="G31" s="13"/>
      <c r="H31" s="13">
        <v>590</v>
      </c>
    </row>
    <row r="32" spans="1:8" x14ac:dyDescent="0.25">
      <c r="A32" t="s">
        <v>31</v>
      </c>
      <c r="B32" s="13">
        <v>6036191.3600000069</v>
      </c>
      <c r="C32" s="13"/>
      <c r="D32" s="13">
        <v>8588474.879999999</v>
      </c>
      <c r="E32" s="13"/>
      <c r="F32" s="13">
        <v>4083121.94</v>
      </c>
      <c r="G32" s="13"/>
      <c r="H32" s="13">
        <v>12671596.82</v>
      </c>
    </row>
    <row r="33" spans="1:8" x14ac:dyDescent="0.25">
      <c r="A33" t="s">
        <v>25</v>
      </c>
      <c r="B33" s="13">
        <v>3319905.2480000039</v>
      </c>
      <c r="C33" s="13"/>
      <c r="D33" s="13">
        <v>4723661.1839999994</v>
      </c>
      <c r="E33" s="13"/>
      <c r="F33" s="13">
        <v>2245717.0670000003</v>
      </c>
      <c r="G33" s="13"/>
      <c r="H33" s="13">
        <v>6969378.2510000011</v>
      </c>
    </row>
    <row r="34" spans="1:8" x14ac:dyDescent="0.25">
      <c r="A34" t="s">
        <v>32</v>
      </c>
      <c r="B34" s="13">
        <v>2716286.112000003</v>
      </c>
      <c r="C34" s="13"/>
      <c r="D34" s="13">
        <v>3864813.6959999995</v>
      </c>
      <c r="E34" s="13"/>
      <c r="F34" s="13">
        <v>1837404.8729999999</v>
      </c>
      <c r="G34" s="13"/>
      <c r="H34" s="13">
        <v>5702218.5690000001</v>
      </c>
    </row>
    <row r="35" spans="1:8" x14ac:dyDescent="0.25">
      <c r="A35" t="s">
        <v>5</v>
      </c>
      <c r="B35" s="26">
        <v>2744</v>
      </c>
      <c r="C35" s="13"/>
      <c r="D35" s="13"/>
      <c r="E35" s="13"/>
      <c r="F35" s="13"/>
      <c r="G35" s="13"/>
      <c r="H35" s="13"/>
    </row>
    <row r="36" spans="1:8" x14ac:dyDescent="0.25">
      <c r="B36" s="13"/>
      <c r="C36" s="13"/>
      <c r="D36" s="13"/>
      <c r="E36" s="13"/>
      <c r="F36" s="13"/>
      <c r="G36" s="13"/>
      <c r="H36" s="13"/>
    </row>
    <row r="37" spans="1:8" x14ac:dyDescent="0.25">
      <c r="B37" s="13"/>
      <c r="C37" s="13"/>
      <c r="D37" s="13"/>
      <c r="E37" s="13"/>
      <c r="F37" s="13"/>
      <c r="G37" s="13"/>
      <c r="H37" s="13"/>
    </row>
    <row r="38" spans="1:8" x14ac:dyDescent="0.25">
      <c r="A38" s="8" t="s">
        <v>6</v>
      </c>
      <c r="B38" s="13"/>
      <c r="C38" s="13"/>
      <c r="D38" s="13"/>
      <c r="E38" s="13"/>
      <c r="F38" s="13"/>
      <c r="G38" s="13"/>
      <c r="H38" s="13"/>
    </row>
    <row r="39" spans="1:8" x14ac:dyDescent="0.25">
      <c r="A39" t="s">
        <v>1</v>
      </c>
      <c r="B39" s="13">
        <v>152399884.81</v>
      </c>
      <c r="C39" s="13"/>
      <c r="D39" s="13">
        <v>480506483.80000001</v>
      </c>
      <c r="E39" s="13"/>
      <c r="F39" s="13">
        <v>103295989.98999999</v>
      </c>
      <c r="G39" s="13"/>
      <c r="H39" s="13">
        <v>583802473.78999996</v>
      </c>
    </row>
    <row r="40" spans="1:8" x14ac:dyDescent="0.25">
      <c r="A40" t="s">
        <v>2</v>
      </c>
      <c r="B40" s="13">
        <v>138462393.74000001</v>
      </c>
      <c r="C40" s="13"/>
      <c r="D40" s="13">
        <v>435982087.64999998</v>
      </c>
      <c r="E40" s="13"/>
      <c r="F40" s="13">
        <v>93864989.780000001</v>
      </c>
      <c r="G40" s="13"/>
      <c r="H40" s="13">
        <v>529847077.42999995</v>
      </c>
    </row>
    <row r="41" spans="1:8" x14ac:dyDescent="0.25">
      <c r="A41" t="s">
        <v>0</v>
      </c>
      <c r="B41" s="13">
        <v>88706.55</v>
      </c>
      <c r="C41" s="13"/>
      <c r="D41" s="13">
        <v>145173</v>
      </c>
      <c r="E41" s="13"/>
      <c r="F41" s="13">
        <v>74607.55</v>
      </c>
      <c r="G41" s="13"/>
      <c r="H41" s="13">
        <v>219780.55</v>
      </c>
    </row>
    <row r="42" spans="1:8" x14ac:dyDescent="0.25">
      <c r="A42" t="s">
        <v>30</v>
      </c>
      <c r="B42" s="13">
        <v>0</v>
      </c>
      <c r="C42" s="13"/>
      <c r="D42" s="13">
        <v>199152.03</v>
      </c>
      <c r="E42" s="13"/>
      <c r="F42" s="13">
        <v>0</v>
      </c>
      <c r="G42" s="13"/>
      <c r="H42" s="13">
        <v>199152.03</v>
      </c>
    </row>
    <row r="43" spans="1:8" x14ac:dyDescent="0.25">
      <c r="A43" t="s">
        <v>31</v>
      </c>
      <c r="B43" s="13">
        <v>13848784.520000007</v>
      </c>
      <c r="C43" s="13"/>
      <c r="D43" s="13">
        <v>44578375.179999992</v>
      </c>
      <c r="E43" s="13"/>
      <c r="F43" s="13">
        <v>9356392.6600000001</v>
      </c>
      <c r="G43" s="13"/>
      <c r="H43" s="13">
        <v>53934767.839999989</v>
      </c>
    </row>
    <row r="44" spans="1:8" x14ac:dyDescent="0.25">
      <c r="A44" t="s">
        <v>25</v>
      </c>
      <c r="B44" s="13">
        <v>7616831.4860000033</v>
      </c>
      <c r="C44" s="13"/>
      <c r="D44" s="13">
        <v>24518106.348999999</v>
      </c>
      <c r="E44" s="13"/>
      <c r="F44" s="13">
        <v>5146015.9630000005</v>
      </c>
      <c r="G44" s="13"/>
      <c r="H44" s="13">
        <v>29664122.311999995</v>
      </c>
    </row>
    <row r="45" spans="1:8" x14ac:dyDescent="0.25">
      <c r="A45" t="s">
        <v>32</v>
      </c>
      <c r="B45" s="13">
        <v>6231953.0340000037</v>
      </c>
      <c r="C45" s="13"/>
      <c r="D45" s="13">
        <v>20060268.830999997</v>
      </c>
      <c r="E45" s="13"/>
      <c r="F45" s="13">
        <v>4210376.6970000006</v>
      </c>
      <c r="G45" s="13"/>
      <c r="H45" s="13">
        <v>24270645.527999997</v>
      </c>
    </row>
    <row r="46" spans="1:8" x14ac:dyDescent="0.25">
      <c r="A46" t="s">
        <v>5</v>
      </c>
      <c r="B46" s="26">
        <v>5919</v>
      </c>
      <c r="C46" s="13"/>
      <c r="D46" s="13"/>
      <c r="E46" s="13"/>
      <c r="F46" s="13"/>
      <c r="G46" s="13"/>
      <c r="H46" s="13"/>
    </row>
    <row r="49" spans="1:8" ht="13" x14ac:dyDescent="0.3">
      <c r="A49" s="18" t="s">
        <v>33</v>
      </c>
    </row>
    <row r="50" spans="1:8" ht="13" x14ac:dyDescent="0.3">
      <c r="A50" s="23" t="s">
        <v>36</v>
      </c>
    </row>
    <row r="51" spans="1:8" ht="13" x14ac:dyDescent="0.3">
      <c r="A51" s="23" t="s">
        <v>35</v>
      </c>
    </row>
    <row r="52" spans="1:8" ht="24" customHeight="1" x14ac:dyDescent="0.3">
      <c r="A52" s="86" t="s">
        <v>40</v>
      </c>
      <c r="B52" s="87"/>
      <c r="C52" s="87"/>
      <c r="D52" s="87"/>
      <c r="E52" s="87"/>
      <c r="F52" s="87"/>
      <c r="G52" s="87"/>
      <c r="H52" s="87"/>
    </row>
    <row r="53" spans="1:8" ht="13" x14ac:dyDescent="0.3">
      <c r="A53" s="23" t="s">
        <v>34</v>
      </c>
    </row>
  </sheetData>
  <mergeCells count="3">
    <mergeCell ref="A1:H1"/>
    <mergeCell ref="A2:H2"/>
    <mergeCell ref="A52:H52"/>
  </mergeCells>
  <phoneticPr fontId="6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3"/>
  <sheetViews>
    <sheetView workbookViewId="0">
      <selection activeCell="A13" sqref="A13"/>
    </sheetView>
  </sheetViews>
  <sheetFormatPr defaultRowHeight="12.5" x14ac:dyDescent="0.25"/>
  <cols>
    <col min="1" max="1" width="24" customWidth="1"/>
    <col min="2" max="2" width="15.453125" bestFit="1" customWidth="1"/>
    <col min="3" max="3" width="4" customWidth="1"/>
    <col min="4" max="4" width="15.453125" bestFit="1" customWidth="1"/>
    <col min="5" max="5" width="3.7265625" customWidth="1"/>
    <col min="6" max="6" width="15.453125" bestFit="1" customWidth="1"/>
  </cols>
  <sheetData>
    <row r="1" spans="1:6" ht="60.75" customHeight="1" x14ac:dyDescent="0.25">
      <c r="A1" s="82"/>
      <c r="B1" s="82"/>
      <c r="C1" s="82"/>
      <c r="D1" s="82"/>
      <c r="E1" s="82"/>
      <c r="F1" s="82"/>
    </row>
    <row r="2" spans="1:6" ht="17.5" x14ac:dyDescent="0.35">
      <c r="A2" s="83" t="s">
        <v>22</v>
      </c>
      <c r="B2" s="84"/>
      <c r="C2" s="84"/>
      <c r="D2" s="84"/>
      <c r="E2" s="84"/>
      <c r="F2" s="84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0"/>
      <c r="C4" s="10"/>
      <c r="D4" s="16" t="s">
        <v>46</v>
      </c>
      <c r="E4" s="10"/>
      <c r="F4" s="16" t="s">
        <v>28</v>
      </c>
    </row>
    <row r="5" spans="1:6" x14ac:dyDescent="0.25">
      <c r="A5" s="9"/>
      <c r="B5" s="19" t="s">
        <v>47</v>
      </c>
      <c r="C5" s="9"/>
      <c r="D5" s="11" t="s">
        <v>11</v>
      </c>
      <c r="F5" s="11" t="s">
        <v>8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35040324.609999999</v>
      </c>
      <c r="C8" s="13"/>
      <c r="D8" s="13">
        <v>56195721.32</v>
      </c>
      <c r="E8" s="13"/>
      <c r="F8" s="13">
        <v>193744243.31000003</v>
      </c>
    </row>
    <row r="9" spans="1:6" x14ac:dyDescent="0.25">
      <c r="A9" t="s">
        <v>2</v>
      </c>
      <c r="B9" s="13">
        <v>31595485.82</v>
      </c>
      <c r="C9" s="13"/>
      <c r="D9" s="13">
        <v>50766596.549999997</v>
      </c>
      <c r="E9" s="13"/>
      <c r="F9" s="13">
        <v>174733819.35000002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3444838.79</v>
      </c>
      <c r="C12" s="13"/>
      <c r="D12" s="13">
        <v>5429124.7699999977</v>
      </c>
      <c r="E12" s="13"/>
      <c r="F12" s="13">
        <v>19203165.989999998</v>
      </c>
    </row>
    <row r="13" spans="1:6" x14ac:dyDescent="0.25">
      <c r="A13" t="s">
        <v>25</v>
      </c>
      <c r="B13" s="13">
        <v>1894661.3345000001</v>
      </c>
      <c r="C13" s="13"/>
      <c r="D13" s="13">
        <v>2986018.6234999988</v>
      </c>
      <c r="E13" s="13"/>
      <c r="F13" s="13">
        <v>10561741.294500001</v>
      </c>
    </row>
    <row r="14" spans="1:6" x14ac:dyDescent="0.25">
      <c r="A14" t="s">
        <v>32</v>
      </c>
      <c r="B14" s="13">
        <v>1550177.4555000002</v>
      </c>
      <c r="C14" s="13"/>
      <c r="D14" s="13">
        <v>2443106.1464999989</v>
      </c>
      <c r="E14" s="13"/>
      <c r="F14" s="13">
        <v>8641424.6954999994</v>
      </c>
    </row>
    <row r="15" spans="1:6" x14ac:dyDescent="0.25">
      <c r="A15" t="s">
        <v>5</v>
      </c>
      <c r="B15" s="24">
        <v>1109</v>
      </c>
      <c r="C15" s="13"/>
      <c r="D15" s="13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57332241.439999998</v>
      </c>
      <c r="C19" s="13"/>
      <c r="D19" s="13">
        <v>96647842.539999992</v>
      </c>
      <c r="E19" s="13"/>
      <c r="F19" s="13">
        <v>349133179.27999997</v>
      </c>
    </row>
    <row r="20" spans="1:6" x14ac:dyDescent="0.25">
      <c r="A20" t="s">
        <v>2</v>
      </c>
      <c r="B20" s="13">
        <v>52348699.799999997</v>
      </c>
      <c r="C20" s="13"/>
      <c r="D20" s="13">
        <v>88300708.609999985</v>
      </c>
      <c r="E20" s="13"/>
      <c r="F20" s="13">
        <v>318432013.26999998</v>
      </c>
    </row>
    <row r="21" spans="1:6" x14ac:dyDescent="0.25">
      <c r="A21" t="s">
        <v>0</v>
      </c>
      <c r="B21" s="13">
        <v>73792.95</v>
      </c>
      <c r="C21" s="13"/>
      <c r="D21" s="13">
        <v>148400.5</v>
      </c>
      <c r="E21" s="13"/>
      <c r="F21" s="13">
        <v>286573.5</v>
      </c>
    </row>
    <row r="22" spans="1:6" x14ac:dyDescent="0.25">
      <c r="A22" t="s">
        <v>31</v>
      </c>
      <c r="B22" s="13">
        <v>4909748.6900000004</v>
      </c>
      <c r="C22" s="13"/>
      <c r="D22" s="13">
        <v>8198733.4300000006</v>
      </c>
      <c r="E22" s="13"/>
      <c r="F22" s="13">
        <v>30414592.510000005</v>
      </c>
    </row>
    <row r="23" spans="1:6" x14ac:dyDescent="0.25">
      <c r="A23" t="s">
        <v>25</v>
      </c>
      <c r="B23" s="13">
        <v>2700361.7795000006</v>
      </c>
      <c r="C23" s="13"/>
      <c r="D23" s="13">
        <v>4509303.386500001</v>
      </c>
      <c r="E23" s="13"/>
      <c r="F23" s="13">
        <v>16728025.880500004</v>
      </c>
    </row>
    <row r="24" spans="1:6" x14ac:dyDescent="0.25">
      <c r="A24" t="s">
        <v>32</v>
      </c>
      <c r="B24" s="13">
        <v>2209386.9105000002</v>
      </c>
      <c r="C24" s="13"/>
      <c r="D24" s="13">
        <v>3689430.0435000001</v>
      </c>
      <c r="E24" s="13"/>
      <c r="F24" s="13">
        <v>13686566.629500004</v>
      </c>
    </row>
    <row r="25" spans="1:6" x14ac:dyDescent="0.25">
      <c r="A25" t="s">
        <v>5</v>
      </c>
      <c r="B25" s="24">
        <v>2076</v>
      </c>
      <c r="C25" s="13"/>
      <c r="D25" s="13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13"/>
      <c r="C27" s="13"/>
      <c r="D27" s="13"/>
      <c r="E27" s="13"/>
      <c r="F27" s="13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53459698.75</v>
      </c>
      <c r="C29" s="13"/>
      <c r="D29" s="13">
        <v>96284690.930000007</v>
      </c>
      <c r="E29" s="13"/>
      <c r="F29" s="13">
        <v>186757316</v>
      </c>
    </row>
    <row r="30" spans="1:6" x14ac:dyDescent="0.25">
      <c r="A30" t="s">
        <v>2</v>
      </c>
      <c r="B30" s="13">
        <v>48251729.799999997</v>
      </c>
      <c r="C30" s="13"/>
      <c r="D30" s="13">
        <v>86993600.039999992</v>
      </c>
      <c r="E30" s="13"/>
      <c r="F30" s="13">
        <v>168877160.23000002</v>
      </c>
    </row>
    <row r="31" spans="1:6" x14ac:dyDescent="0.25">
      <c r="A31" t="s">
        <v>0</v>
      </c>
      <c r="B31" s="13">
        <v>0</v>
      </c>
      <c r="C31" s="13"/>
      <c r="D31" s="13">
        <v>0</v>
      </c>
      <c r="E31" s="13"/>
      <c r="F31" s="13">
        <v>590</v>
      </c>
    </row>
    <row r="32" spans="1:6" x14ac:dyDescent="0.25">
      <c r="A32" t="s">
        <v>31</v>
      </c>
      <c r="B32" s="13">
        <v>5207968.95</v>
      </c>
      <c r="C32" s="13"/>
      <c r="D32" s="13">
        <v>9291090.8900000006</v>
      </c>
      <c r="E32" s="13"/>
      <c r="F32" s="13">
        <v>17879565.77</v>
      </c>
    </row>
    <row r="33" spans="1:6" x14ac:dyDescent="0.25">
      <c r="A33" t="s">
        <v>25</v>
      </c>
      <c r="B33" s="13">
        <v>2864382.9225000003</v>
      </c>
      <c r="C33" s="13"/>
      <c r="D33" s="13">
        <v>5110099.9895000011</v>
      </c>
      <c r="E33" s="13"/>
      <c r="F33" s="13">
        <v>9833761.1735000014</v>
      </c>
    </row>
    <row r="34" spans="1:6" x14ac:dyDescent="0.25">
      <c r="A34" t="s">
        <v>32</v>
      </c>
      <c r="B34" s="13">
        <v>2343586.0275000003</v>
      </c>
      <c r="C34" s="13"/>
      <c r="D34" s="13">
        <v>4180990.9005000005</v>
      </c>
      <c r="E34" s="13"/>
      <c r="F34" s="13">
        <v>8045804.5965</v>
      </c>
    </row>
    <row r="35" spans="1:6" x14ac:dyDescent="0.25">
      <c r="A35" t="s">
        <v>5</v>
      </c>
      <c r="B35" s="24">
        <v>2744</v>
      </c>
      <c r="C35" s="13"/>
      <c r="D35" s="13"/>
      <c r="E35" s="13"/>
      <c r="F35" s="13"/>
    </row>
    <row r="36" spans="1:6" x14ac:dyDescent="0.25">
      <c r="B36" s="13"/>
      <c r="C36" s="13"/>
      <c r="D36" s="13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A38" s="8" t="s">
        <v>6</v>
      </c>
      <c r="B38" s="13"/>
      <c r="C38" s="13"/>
      <c r="D38" s="13"/>
      <c r="E38" s="13"/>
      <c r="F38" s="13"/>
    </row>
    <row r="39" spans="1:6" x14ac:dyDescent="0.25">
      <c r="A39" t="s">
        <v>1</v>
      </c>
      <c r="B39" s="13">
        <v>145832264.80000001</v>
      </c>
      <c r="C39" s="13"/>
      <c r="D39" s="13">
        <v>249128254.78999996</v>
      </c>
      <c r="E39" s="13"/>
      <c r="F39" s="13">
        <v>729634738.58999991</v>
      </c>
    </row>
    <row r="40" spans="1:6" x14ac:dyDescent="0.25">
      <c r="A40" t="s">
        <v>2</v>
      </c>
      <c r="B40" s="13">
        <v>132195915.41999999</v>
      </c>
      <c r="C40" s="13"/>
      <c r="D40" s="13">
        <v>226060905.20000002</v>
      </c>
      <c r="E40" s="13"/>
      <c r="F40" s="13">
        <v>662042992.85000002</v>
      </c>
    </row>
    <row r="41" spans="1:6" x14ac:dyDescent="0.25">
      <c r="A41" t="s">
        <v>0</v>
      </c>
      <c r="B41" s="13">
        <v>73792.95</v>
      </c>
      <c r="C41" s="13"/>
      <c r="D41" s="13">
        <v>148400.5</v>
      </c>
      <c r="E41" s="13"/>
      <c r="F41" s="13">
        <v>293573.5</v>
      </c>
    </row>
    <row r="42" spans="1:6" x14ac:dyDescent="0.25">
      <c r="A42" t="s">
        <v>30</v>
      </c>
      <c r="B42" s="13">
        <v>0</v>
      </c>
      <c r="C42" s="13"/>
      <c r="D42" s="13">
        <v>0</v>
      </c>
      <c r="E42" s="13"/>
      <c r="F42" s="13">
        <v>199152.03</v>
      </c>
    </row>
    <row r="43" spans="1:6" x14ac:dyDescent="0.25">
      <c r="A43" t="s">
        <v>31</v>
      </c>
      <c r="B43" s="13">
        <v>13562556.43</v>
      </c>
      <c r="C43" s="13"/>
      <c r="D43" s="13">
        <v>22918949.089999996</v>
      </c>
      <c r="E43" s="13"/>
      <c r="F43" s="13">
        <v>67497324.269999981</v>
      </c>
    </row>
    <row r="44" spans="1:6" x14ac:dyDescent="0.25">
      <c r="A44" t="s">
        <v>25</v>
      </c>
      <c r="B44" s="13">
        <v>7459406.0365000004</v>
      </c>
      <c r="C44" s="13"/>
      <c r="D44" s="13">
        <v>12605421.999499999</v>
      </c>
      <c r="E44" s="13"/>
      <c r="F44" s="13">
        <v>37123528.348499991</v>
      </c>
    </row>
    <row r="45" spans="1:6" x14ac:dyDescent="0.25">
      <c r="A45" t="s">
        <v>32</v>
      </c>
      <c r="B45" s="13">
        <v>6103150.3935000002</v>
      </c>
      <c r="C45" s="13"/>
      <c r="D45" s="13">
        <v>10313527.090499999</v>
      </c>
      <c r="E45" s="13"/>
      <c r="F45" s="13">
        <v>30373795.921499994</v>
      </c>
    </row>
    <row r="46" spans="1:6" x14ac:dyDescent="0.25">
      <c r="A46" t="s">
        <v>5</v>
      </c>
      <c r="B46" s="24">
        <v>5919</v>
      </c>
    </row>
    <row r="49" spans="1:6" ht="13" x14ac:dyDescent="0.3">
      <c r="A49" s="18" t="s">
        <v>33</v>
      </c>
    </row>
    <row r="50" spans="1:6" ht="13" x14ac:dyDescent="0.3">
      <c r="A50" s="23" t="s">
        <v>36</v>
      </c>
    </row>
    <row r="51" spans="1:6" ht="13" x14ac:dyDescent="0.3">
      <c r="A51" s="23" t="s">
        <v>35</v>
      </c>
    </row>
    <row r="52" spans="1:6" ht="13" x14ac:dyDescent="0.3">
      <c r="A52" s="86" t="s">
        <v>40</v>
      </c>
      <c r="B52" s="87"/>
      <c r="C52" s="87"/>
      <c r="D52" s="87"/>
      <c r="E52" s="87"/>
      <c r="F52" s="87"/>
    </row>
    <row r="53" spans="1:6" ht="13" x14ac:dyDescent="0.3">
      <c r="A53" s="23" t="s">
        <v>34</v>
      </c>
    </row>
  </sheetData>
  <mergeCells count="3">
    <mergeCell ref="A1:F1"/>
    <mergeCell ref="A2:F2"/>
    <mergeCell ref="A52:F52"/>
  </mergeCells>
  <phoneticPr fontId="6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53"/>
  <sheetViews>
    <sheetView workbookViewId="0">
      <selection sqref="A1:IV65536"/>
    </sheetView>
  </sheetViews>
  <sheetFormatPr defaultRowHeight="12.5" x14ac:dyDescent="0.25"/>
  <cols>
    <col min="1" max="1" width="24" customWidth="1"/>
    <col min="2" max="2" width="15.453125" bestFit="1" customWidth="1"/>
    <col min="3" max="3" width="4" customWidth="1"/>
    <col min="4" max="4" width="15.453125" bestFit="1" customWidth="1"/>
    <col min="5" max="5" width="3.7265625" customWidth="1"/>
    <col min="6" max="6" width="15.453125" bestFit="1" customWidth="1"/>
  </cols>
  <sheetData>
    <row r="1" spans="1:6" ht="60.75" customHeight="1" x14ac:dyDescent="0.25">
      <c r="A1" s="82"/>
      <c r="B1" s="82"/>
      <c r="C1" s="82"/>
      <c r="D1" s="82"/>
      <c r="E1" s="82"/>
      <c r="F1" s="82"/>
    </row>
    <row r="2" spans="1:6" ht="17.5" x14ac:dyDescent="0.35">
      <c r="A2" s="83" t="s">
        <v>22</v>
      </c>
      <c r="B2" s="84"/>
      <c r="C2" s="84"/>
      <c r="D2" s="84"/>
      <c r="E2" s="84"/>
      <c r="F2" s="84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0"/>
      <c r="C4" s="10"/>
      <c r="D4" s="16" t="s">
        <v>46</v>
      </c>
      <c r="E4" s="10"/>
      <c r="F4" s="16" t="s">
        <v>28</v>
      </c>
    </row>
    <row r="5" spans="1:6" x14ac:dyDescent="0.25">
      <c r="A5" s="9"/>
      <c r="B5" s="19" t="s">
        <v>48</v>
      </c>
      <c r="C5" s="9"/>
      <c r="D5" s="11" t="s">
        <v>11</v>
      </c>
      <c r="F5" s="11" t="s">
        <v>8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24722230.489999998</v>
      </c>
      <c r="C8" s="13"/>
      <c r="D8" s="13">
        <v>80917951.810000002</v>
      </c>
      <c r="E8" s="13"/>
      <c r="F8" s="13">
        <v>218466473.80000004</v>
      </c>
    </row>
    <row r="9" spans="1:6" x14ac:dyDescent="0.25">
      <c r="A9" t="s">
        <v>2</v>
      </c>
      <c r="B9" s="13">
        <v>22455472.530000001</v>
      </c>
      <c r="C9" s="13"/>
      <c r="D9" s="13">
        <v>73222069.079999998</v>
      </c>
      <c r="E9" s="13"/>
      <c r="F9" s="13">
        <v>197189291.88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2266757.96</v>
      </c>
      <c r="C12" s="13"/>
      <c r="D12" s="13">
        <v>7695882.7299999967</v>
      </c>
      <c r="E12" s="13"/>
      <c r="F12" s="13">
        <v>21469923.949999996</v>
      </c>
    </row>
    <row r="13" spans="1:6" x14ac:dyDescent="0.25">
      <c r="A13" t="s">
        <v>25</v>
      </c>
      <c r="B13" s="13">
        <v>1246716.878</v>
      </c>
      <c r="C13" s="13"/>
      <c r="D13" s="13">
        <v>4232735.5014999984</v>
      </c>
      <c r="E13" s="13"/>
      <c r="F13" s="13">
        <v>11808458.172499999</v>
      </c>
    </row>
    <row r="14" spans="1:6" x14ac:dyDescent="0.25">
      <c r="A14" t="s">
        <v>32</v>
      </c>
      <c r="B14" s="13">
        <v>1020041.0820000001</v>
      </c>
      <c r="C14" s="13"/>
      <c r="D14" s="13">
        <v>3463147.2284999988</v>
      </c>
      <c r="E14" s="13"/>
      <c r="F14" s="13">
        <v>9661465.777499998</v>
      </c>
    </row>
    <row r="15" spans="1:6" x14ac:dyDescent="0.25">
      <c r="A15" t="s">
        <v>5</v>
      </c>
      <c r="B15" s="24">
        <v>1109</v>
      </c>
      <c r="C15" s="13"/>
      <c r="D15" s="13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52767551.880000003</v>
      </c>
      <c r="C19" s="13"/>
      <c r="D19" s="13">
        <v>149415394.41999999</v>
      </c>
      <c r="E19" s="13"/>
      <c r="F19" s="13">
        <v>401900731.15999997</v>
      </c>
    </row>
    <row r="20" spans="1:6" x14ac:dyDescent="0.25">
      <c r="A20" t="s">
        <v>2</v>
      </c>
      <c r="B20" s="13">
        <v>48003760.789999999</v>
      </c>
      <c r="C20" s="13"/>
      <c r="D20" s="13">
        <v>136304469.40000001</v>
      </c>
      <c r="E20" s="13"/>
      <c r="F20" s="13">
        <v>366435774.06</v>
      </c>
    </row>
    <row r="21" spans="1:6" x14ac:dyDescent="0.25">
      <c r="A21" t="s">
        <v>0</v>
      </c>
      <c r="B21" s="13">
        <v>67125.3</v>
      </c>
      <c r="C21" s="13"/>
      <c r="D21" s="13">
        <v>215525.8</v>
      </c>
      <c r="E21" s="13"/>
      <c r="F21" s="13">
        <v>353698.8</v>
      </c>
    </row>
    <row r="22" spans="1:6" x14ac:dyDescent="0.25">
      <c r="A22" t="s">
        <v>31</v>
      </c>
      <c r="B22" s="13">
        <v>4696665.79</v>
      </c>
      <c r="C22" s="13"/>
      <c r="D22" s="13">
        <v>12895399.220000003</v>
      </c>
      <c r="E22" s="13"/>
      <c r="F22" s="13">
        <v>35111258.300000012</v>
      </c>
    </row>
    <row r="23" spans="1:6" x14ac:dyDescent="0.25">
      <c r="A23" t="s">
        <v>25</v>
      </c>
      <c r="B23" s="13">
        <v>2583166.1845000004</v>
      </c>
      <c r="C23" s="13"/>
      <c r="D23" s="13">
        <v>7092469.5710000023</v>
      </c>
      <c r="E23" s="13"/>
      <c r="F23" s="13">
        <v>19311192.065000009</v>
      </c>
    </row>
    <row r="24" spans="1:6" x14ac:dyDescent="0.25">
      <c r="A24" t="s">
        <v>32</v>
      </c>
      <c r="B24" s="13">
        <v>2113499.6055000001</v>
      </c>
      <c r="C24" s="13"/>
      <c r="D24" s="13">
        <v>5802929.6490000011</v>
      </c>
      <c r="E24" s="13"/>
      <c r="F24" s="13">
        <v>15800066.235000005</v>
      </c>
    </row>
    <row r="25" spans="1:6" x14ac:dyDescent="0.25">
      <c r="A25" t="s">
        <v>5</v>
      </c>
      <c r="B25" s="24">
        <v>2076</v>
      </c>
      <c r="C25" s="13"/>
      <c r="D25" s="13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13"/>
      <c r="C27" s="13"/>
      <c r="D27" s="13"/>
      <c r="E27" s="13"/>
      <c r="F27" s="13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45632968.439999998</v>
      </c>
      <c r="C29" s="13"/>
      <c r="D29" s="13">
        <v>141917659.37</v>
      </c>
      <c r="E29" s="13"/>
      <c r="F29" s="13">
        <v>232390284.44</v>
      </c>
    </row>
    <row r="30" spans="1:6" x14ac:dyDescent="0.25">
      <c r="A30" t="s">
        <v>2</v>
      </c>
      <c r="B30" s="13">
        <v>41214073.939999998</v>
      </c>
      <c r="C30" s="13"/>
      <c r="D30" s="13">
        <v>128207673.97999999</v>
      </c>
      <c r="E30" s="13"/>
      <c r="F30" s="13">
        <v>210091234.17000002</v>
      </c>
    </row>
    <row r="31" spans="1:6" x14ac:dyDescent="0.25">
      <c r="A31" t="s">
        <v>0</v>
      </c>
      <c r="B31" s="13">
        <v>555</v>
      </c>
      <c r="C31" s="13"/>
      <c r="D31" s="13">
        <v>555</v>
      </c>
      <c r="E31" s="13"/>
      <c r="F31" s="13">
        <v>1145</v>
      </c>
    </row>
    <row r="32" spans="1:6" x14ac:dyDescent="0.25">
      <c r="A32" t="s">
        <v>31</v>
      </c>
      <c r="B32" s="13">
        <v>4418339.5</v>
      </c>
      <c r="C32" s="13"/>
      <c r="D32" s="13">
        <v>13709430.389999999</v>
      </c>
      <c r="E32" s="13"/>
      <c r="F32" s="13">
        <v>22297905.269999996</v>
      </c>
    </row>
    <row r="33" spans="1:6" x14ac:dyDescent="0.25">
      <c r="A33" t="s">
        <v>25</v>
      </c>
      <c r="B33" s="13">
        <v>2430086.7250000001</v>
      </c>
      <c r="C33" s="13"/>
      <c r="D33" s="13">
        <v>7540186.7144999998</v>
      </c>
      <c r="E33" s="13"/>
      <c r="F33" s="13">
        <v>12263847.898499999</v>
      </c>
    </row>
    <row r="34" spans="1:6" x14ac:dyDescent="0.25">
      <c r="A34" t="s">
        <v>32</v>
      </c>
      <c r="B34" s="13">
        <v>1988252.7750000001</v>
      </c>
      <c r="C34" s="13"/>
      <c r="D34" s="13">
        <v>6169243.6754999999</v>
      </c>
      <c r="E34" s="13"/>
      <c r="F34" s="13">
        <v>10034057.371499998</v>
      </c>
    </row>
    <row r="35" spans="1:6" x14ac:dyDescent="0.25">
      <c r="A35" t="s">
        <v>5</v>
      </c>
      <c r="B35" s="24">
        <v>2744</v>
      </c>
      <c r="C35" s="13"/>
      <c r="D35" s="13"/>
      <c r="E35" s="13"/>
      <c r="F35" s="13"/>
    </row>
    <row r="36" spans="1:6" x14ac:dyDescent="0.25">
      <c r="B36" s="13"/>
      <c r="C36" s="13"/>
      <c r="D36" s="13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A38" s="8" t="s">
        <v>6</v>
      </c>
      <c r="B38" s="13"/>
      <c r="C38" s="13"/>
      <c r="D38" s="13"/>
      <c r="E38" s="13"/>
      <c r="F38" s="13"/>
    </row>
    <row r="39" spans="1:6" x14ac:dyDescent="0.25">
      <c r="A39" t="s">
        <v>1</v>
      </c>
      <c r="B39" s="13">
        <v>123122750.80999999</v>
      </c>
      <c r="C39" s="13"/>
      <c r="D39" s="13">
        <v>372251005.59999996</v>
      </c>
      <c r="E39" s="13"/>
      <c r="F39" s="13">
        <v>852757489.39999998</v>
      </c>
    </row>
    <row r="40" spans="1:6" x14ac:dyDescent="0.25">
      <c r="A40" t="s">
        <v>2</v>
      </c>
      <c r="B40" s="13">
        <v>111673307.25999999</v>
      </c>
      <c r="C40" s="13"/>
      <c r="D40" s="13">
        <v>337734212.46000004</v>
      </c>
      <c r="E40" s="13"/>
      <c r="F40" s="13">
        <v>773716300.11000001</v>
      </c>
    </row>
    <row r="41" spans="1:6" x14ac:dyDescent="0.25">
      <c r="A41" t="s">
        <v>0</v>
      </c>
      <c r="B41" s="13">
        <v>67680.3</v>
      </c>
      <c r="C41" s="13"/>
      <c r="D41" s="13">
        <v>216080.8</v>
      </c>
      <c r="E41" s="13"/>
      <c r="F41" s="13">
        <v>361253.8</v>
      </c>
    </row>
    <row r="42" spans="1:6" x14ac:dyDescent="0.25">
      <c r="A42" t="s">
        <v>30</v>
      </c>
      <c r="B42" s="13">
        <v>0</v>
      </c>
      <c r="C42" s="13"/>
      <c r="D42" s="13">
        <v>0</v>
      </c>
      <c r="E42" s="13"/>
      <c r="F42" s="13">
        <v>199152.03</v>
      </c>
    </row>
    <row r="43" spans="1:6" x14ac:dyDescent="0.25">
      <c r="A43" t="s">
        <v>31</v>
      </c>
      <c r="B43" s="13">
        <v>11381763.249999996</v>
      </c>
      <c r="C43" s="13"/>
      <c r="D43" s="13">
        <v>34300712.339999996</v>
      </c>
      <c r="E43" s="13"/>
      <c r="F43" s="13">
        <v>78879087.519999981</v>
      </c>
    </row>
    <row r="44" spans="1:6" x14ac:dyDescent="0.25">
      <c r="A44" t="s">
        <v>25</v>
      </c>
      <c r="B44" s="13">
        <v>6259969.7874999987</v>
      </c>
      <c r="C44" s="13"/>
      <c r="D44" s="13">
        <v>18865391.787</v>
      </c>
      <c r="E44" s="13"/>
      <c r="F44" s="13">
        <v>43383498.135999992</v>
      </c>
    </row>
    <row r="45" spans="1:6" x14ac:dyDescent="0.25">
      <c r="A45" t="s">
        <v>32</v>
      </c>
      <c r="B45" s="13">
        <v>5121793.4624999985</v>
      </c>
      <c r="C45" s="13"/>
      <c r="D45" s="13">
        <v>15435320.552999999</v>
      </c>
      <c r="E45" s="13"/>
      <c r="F45" s="13">
        <v>35495589.383999996</v>
      </c>
    </row>
    <row r="46" spans="1:6" x14ac:dyDescent="0.25">
      <c r="A46" t="s">
        <v>5</v>
      </c>
      <c r="B46" s="24">
        <v>5929</v>
      </c>
    </row>
    <row r="49" spans="1:6" ht="13" x14ac:dyDescent="0.3">
      <c r="A49" s="18" t="s">
        <v>33</v>
      </c>
    </row>
    <row r="50" spans="1:6" ht="13" x14ac:dyDescent="0.3">
      <c r="A50" s="23" t="s">
        <v>36</v>
      </c>
    </row>
    <row r="51" spans="1:6" ht="13" x14ac:dyDescent="0.3">
      <c r="A51" s="23" t="s">
        <v>35</v>
      </c>
    </row>
    <row r="52" spans="1:6" ht="13" x14ac:dyDescent="0.3">
      <c r="A52" s="86" t="s">
        <v>40</v>
      </c>
      <c r="B52" s="87"/>
      <c r="C52" s="87"/>
      <c r="D52" s="87"/>
      <c r="E52" s="87"/>
      <c r="F52" s="87"/>
    </row>
    <row r="53" spans="1:6" ht="13" x14ac:dyDescent="0.3">
      <c r="A53" s="23" t="s">
        <v>34</v>
      </c>
    </row>
  </sheetData>
  <mergeCells count="3">
    <mergeCell ref="A1:F1"/>
    <mergeCell ref="A2:F2"/>
    <mergeCell ref="A52:F52"/>
  </mergeCells>
  <phoneticPr fontId="6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F65"/>
  <sheetViews>
    <sheetView topLeftCell="A34" zoomScaleNormal="100" workbookViewId="0">
      <selection activeCell="B37" sqref="B37"/>
    </sheetView>
  </sheetViews>
  <sheetFormatPr defaultRowHeight="12.5" x14ac:dyDescent="0.25"/>
  <cols>
    <col min="1" max="1" width="24" customWidth="1"/>
    <col min="2" max="2" width="16.81640625" bestFit="1" customWidth="1"/>
    <col min="3" max="3" width="4" customWidth="1"/>
    <col min="4" max="4" width="17.26953125" bestFit="1" customWidth="1"/>
    <col min="5" max="5" width="3.7265625" customWidth="1"/>
    <col min="6" max="6" width="17.26953125" bestFit="1" customWidth="1"/>
  </cols>
  <sheetData>
    <row r="1" spans="1:6" ht="63" customHeight="1" x14ac:dyDescent="0.25">
      <c r="A1" s="89"/>
      <c r="B1" s="89"/>
      <c r="C1" s="89"/>
      <c r="D1" s="89"/>
      <c r="E1" s="89"/>
      <c r="F1" s="89"/>
    </row>
    <row r="2" spans="1:6" ht="17.5" x14ac:dyDescent="0.35">
      <c r="A2" s="83" t="s">
        <v>22</v>
      </c>
      <c r="B2" s="84"/>
      <c r="C2" s="84"/>
      <c r="D2" s="84"/>
      <c r="E2" s="84"/>
      <c r="F2" s="84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0"/>
      <c r="C4" s="10"/>
      <c r="D4" s="16" t="s">
        <v>46</v>
      </c>
      <c r="E4" s="10"/>
      <c r="F4" s="16" t="s">
        <v>28</v>
      </c>
    </row>
    <row r="5" spans="1:6" x14ac:dyDescent="0.25">
      <c r="A5" s="9"/>
      <c r="B5" s="19" t="s">
        <v>49</v>
      </c>
      <c r="C5" s="9"/>
      <c r="D5" s="11" t="s">
        <v>11</v>
      </c>
      <c r="F5" s="11" t="s">
        <v>8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34216658.659999996</v>
      </c>
      <c r="C8" s="13"/>
      <c r="D8" s="13">
        <v>115134610.47000001</v>
      </c>
      <c r="E8" s="13"/>
      <c r="F8" s="13">
        <v>252683132.46000004</v>
      </c>
    </row>
    <row r="9" spans="1:6" x14ac:dyDescent="0.25">
      <c r="A9" t="s">
        <v>2</v>
      </c>
      <c r="B9" s="13">
        <v>30971712.030000001</v>
      </c>
      <c r="C9" s="13"/>
      <c r="D9" s="13">
        <v>104193781.10999997</v>
      </c>
      <c r="E9" s="13"/>
      <c r="F9" s="13">
        <v>228161003.90999997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3244946.63</v>
      </c>
      <c r="C12" s="13"/>
      <c r="D12" s="13">
        <v>10940829.359999998</v>
      </c>
      <c r="E12" s="13"/>
      <c r="F12" s="13">
        <v>24714870.579999998</v>
      </c>
    </row>
    <row r="13" spans="1:6" x14ac:dyDescent="0.25">
      <c r="A13" t="s">
        <v>25</v>
      </c>
      <c r="B13" s="13">
        <v>1784720.6464999975</v>
      </c>
      <c r="C13" s="13"/>
      <c r="D13" s="13">
        <v>6017456.1479999991</v>
      </c>
      <c r="E13" s="13"/>
      <c r="F13" s="13">
        <v>13593178.819</v>
      </c>
    </row>
    <row r="14" spans="1:6" x14ac:dyDescent="0.25">
      <c r="A14" t="s">
        <v>32</v>
      </c>
      <c r="B14" s="13">
        <v>1460225.983499998</v>
      </c>
      <c r="C14" s="13"/>
      <c r="D14" s="13">
        <v>4923373.2119999994</v>
      </c>
      <c r="E14" s="13"/>
      <c r="F14" s="13">
        <v>11121691.761</v>
      </c>
    </row>
    <row r="15" spans="1:6" x14ac:dyDescent="0.25">
      <c r="A15" t="s">
        <v>5</v>
      </c>
      <c r="B15" s="24">
        <v>1109</v>
      </c>
      <c r="C15" s="13"/>
      <c r="D15" s="13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57610092.700000003</v>
      </c>
      <c r="C19" s="13"/>
      <c r="D19" s="13">
        <v>207025487.12</v>
      </c>
      <c r="E19" s="13"/>
      <c r="F19" s="13">
        <v>459510823.86000001</v>
      </c>
    </row>
    <row r="20" spans="1:6" x14ac:dyDescent="0.25">
      <c r="A20" t="s">
        <v>2</v>
      </c>
      <c r="B20" s="13">
        <v>52599209.210000001</v>
      </c>
      <c r="C20" s="13"/>
      <c r="D20" s="13">
        <v>188903678.60999998</v>
      </c>
      <c r="E20" s="13"/>
      <c r="F20" s="13">
        <v>419034983.26999998</v>
      </c>
    </row>
    <row r="21" spans="1:6" x14ac:dyDescent="0.25">
      <c r="A21" t="s">
        <v>0</v>
      </c>
      <c r="B21" s="13">
        <v>45555.199999999997</v>
      </c>
      <c r="C21" s="13"/>
      <c r="D21" s="13">
        <v>261081</v>
      </c>
      <c r="E21" s="13"/>
      <c r="F21" s="13">
        <v>399254</v>
      </c>
    </row>
    <row r="22" spans="1:6" x14ac:dyDescent="0.25">
      <c r="A22" t="s">
        <v>31</v>
      </c>
      <c r="B22" s="13">
        <v>4965328.29</v>
      </c>
      <c r="C22" s="13"/>
      <c r="D22" s="13">
        <v>17860727.510000002</v>
      </c>
      <c r="E22" s="13"/>
      <c r="F22" s="13">
        <v>40076586.590000004</v>
      </c>
    </row>
    <row r="23" spans="1:6" x14ac:dyDescent="0.25">
      <c r="A23" t="s">
        <v>25</v>
      </c>
      <c r="B23" s="13">
        <v>2730930.5595000014</v>
      </c>
      <c r="C23" s="13"/>
      <c r="D23" s="13">
        <v>9823400.1305000018</v>
      </c>
      <c r="E23" s="13"/>
      <c r="F23" s="13">
        <v>22042122.624500003</v>
      </c>
    </row>
    <row r="24" spans="1:6" x14ac:dyDescent="0.25">
      <c r="A24" t="s">
        <v>32</v>
      </c>
      <c r="B24" s="13">
        <v>2234397.730500001</v>
      </c>
      <c r="C24" s="13"/>
      <c r="D24" s="13">
        <v>8037327.3795000007</v>
      </c>
      <c r="E24" s="13"/>
      <c r="F24" s="13">
        <v>18034463.965500001</v>
      </c>
    </row>
    <row r="25" spans="1:6" x14ac:dyDescent="0.25">
      <c r="A25" t="s">
        <v>5</v>
      </c>
      <c r="B25" s="24">
        <v>2076</v>
      </c>
      <c r="C25" s="13"/>
      <c r="D25" s="13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13"/>
      <c r="C27" s="13"/>
      <c r="D27" s="13"/>
      <c r="E27" s="13"/>
      <c r="F27" s="13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51459539.289999999</v>
      </c>
      <c r="C29" s="13"/>
      <c r="D29" s="13">
        <v>193377198.66</v>
      </c>
      <c r="E29" s="13"/>
      <c r="F29" s="13">
        <v>283849823.73000002</v>
      </c>
    </row>
    <row r="30" spans="1:6" x14ac:dyDescent="0.25">
      <c r="A30" t="s">
        <v>2</v>
      </c>
      <c r="B30" s="13">
        <v>46555463.130000003</v>
      </c>
      <c r="C30" s="13"/>
      <c r="D30" s="13">
        <v>174763137.10999998</v>
      </c>
      <c r="E30" s="13"/>
      <c r="F30" s="13">
        <v>256646697.30000001</v>
      </c>
    </row>
    <row r="31" spans="1:6" x14ac:dyDescent="0.25">
      <c r="A31" t="s">
        <v>0</v>
      </c>
      <c r="B31" s="13">
        <v>19</v>
      </c>
      <c r="C31" s="13"/>
      <c r="D31" s="13">
        <v>574</v>
      </c>
      <c r="E31" s="13"/>
      <c r="F31" s="13">
        <v>1164</v>
      </c>
    </row>
    <row r="32" spans="1:6" x14ac:dyDescent="0.25">
      <c r="A32" t="s">
        <v>31</v>
      </c>
      <c r="B32" s="13">
        <v>4904057.16</v>
      </c>
      <c r="C32" s="13"/>
      <c r="D32" s="13">
        <v>18613487.549999997</v>
      </c>
      <c r="E32" s="13"/>
      <c r="F32" s="13">
        <v>27201962.429999996</v>
      </c>
    </row>
    <row r="33" spans="1:6" x14ac:dyDescent="0.25">
      <c r="A33" t="s">
        <v>25</v>
      </c>
      <c r="B33" s="13">
        <v>2697231.4379999982</v>
      </c>
      <c r="C33" s="13"/>
      <c r="D33" s="13">
        <v>10237418.1525</v>
      </c>
      <c r="E33" s="13"/>
      <c r="F33" s="13">
        <v>14961079.336499998</v>
      </c>
    </row>
    <row r="34" spans="1:6" x14ac:dyDescent="0.25">
      <c r="A34" t="s">
        <v>32</v>
      </c>
      <c r="B34" s="13">
        <v>2206825.7219999987</v>
      </c>
      <c r="C34" s="13"/>
      <c r="D34" s="13">
        <v>8376069.397499999</v>
      </c>
      <c r="E34" s="13"/>
      <c r="F34" s="13">
        <v>12240883.093499998</v>
      </c>
    </row>
    <row r="35" spans="1:6" x14ac:dyDescent="0.25">
      <c r="A35" t="s">
        <v>5</v>
      </c>
      <c r="B35" s="24">
        <v>2744</v>
      </c>
      <c r="C35" s="13"/>
      <c r="D35" s="13"/>
      <c r="E35" s="13"/>
      <c r="F35" s="13"/>
    </row>
    <row r="36" spans="1:6" x14ac:dyDescent="0.25">
      <c r="B36" s="13"/>
      <c r="C36" s="13"/>
      <c r="D36" s="13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ht="76" customHeight="1" x14ac:dyDescent="0.3">
      <c r="A38" s="87" t="s">
        <v>51</v>
      </c>
      <c r="B38" s="87"/>
      <c r="C38" s="87"/>
      <c r="D38" s="87"/>
      <c r="E38" s="87"/>
      <c r="F38" s="87"/>
    </row>
    <row r="39" spans="1:6" x14ac:dyDescent="0.25">
      <c r="B39" s="13"/>
      <c r="C39" s="13"/>
      <c r="D39" s="13"/>
      <c r="E39" s="13"/>
      <c r="F39" s="13"/>
    </row>
    <row r="40" spans="1:6" x14ac:dyDescent="0.25">
      <c r="A40" s="9" t="s">
        <v>50</v>
      </c>
      <c r="B40" s="13"/>
      <c r="C40" s="13"/>
      <c r="D40" s="13"/>
      <c r="E40" s="13"/>
      <c r="F40" s="13"/>
    </row>
    <row r="41" spans="1:6" x14ac:dyDescent="0.25">
      <c r="A41" t="s">
        <v>1</v>
      </c>
      <c r="B41" s="13">
        <v>968483.37</v>
      </c>
      <c r="C41" s="13"/>
      <c r="D41" s="13">
        <v>968483.37</v>
      </c>
      <c r="E41" s="13"/>
      <c r="F41" s="13">
        <v>968483.37</v>
      </c>
    </row>
    <row r="42" spans="1:6" x14ac:dyDescent="0.25">
      <c r="A42" t="s">
        <v>2</v>
      </c>
      <c r="B42" s="13">
        <v>864855.19</v>
      </c>
      <c r="C42" s="13"/>
      <c r="D42" s="13">
        <v>864855.19</v>
      </c>
      <c r="E42" s="13"/>
      <c r="F42" s="13">
        <v>864855.19</v>
      </c>
    </row>
    <row r="43" spans="1:6" x14ac:dyDescent="0.25">
      <c r="A43" t="s">
        <v>0</v>
      </c>
      <c r="B43" s="13">
        <v>5859.78</v>
      </c>
      <c r="C43" s="13"/>
      <c r="D43" s="13">
        <v>5859.78</v>
      </c>
      <c r="E43" s="13"/>
      <c r="F43" s="13">
        <v>5859.78</v>
      </c>
    </row>
    <row r="44" spans="1:6" x14ac:dyDescent="0.25">
      <c r="A44" t="s">
        <v>31</v>
      </c>
      <c r="B44" s="13">
        <v>97768.400000000052</v>
      </c>
      <c r="C44" s="13"/>
      <c r="D44" s="13">
        <v>97768.400000000067</v>
      </c>
      <c r="E44" s="13"/>
      <c r="F44" s="13">
        <v>97768.400000000067</v>
      </c>
    </row>
    <row r="45" spans="1:6" x14ac:dyDescent="0.25">
      <c r="A45" t="s">
        <v>25</v>
      </c>
      <c r="B45" s="13">
        <v>53772.62</v>
      </c>
      <c r="C45" s="13"/>
      <c r="D45" s="13">
        <v>53772.62</v>
      </c>
      <c r="E45" s="13"/>
      <c r="F45" s="13">
        <v>53772.62</v>
      </c>
    </row>
    <row r="46" spans="1:6" x14ac:dyDescent="0.25">
      <c r="A46" t="s">
        <v>32</v>
      </c>
      <c r="B46" s="13">
        <v>43995.78</v>
      </c>
      <c r="C46" s="13"/>
      <c r="D46" s="13">
        <v>43995.78</v>
      </c>
      <c r="E46" s="13"/>
      <c r="F46" s="13">
        <v>43995.78</v>
      </c>
    </row>
    <row r="47" spans="1:6" x14ac:dyDescent="0.25">
      <c r="A47" t="s">
        <v>5</v>
      </c>
      <c r="B47" s="24">
        <v>2000</v>
      </c>
      <c r="C47" s="13"/>
      <c r="D47" s="13"/>
      <c r="E47" s="13"/>
      <c r="F47" s="13"/>
    </row>
    <row r="48" spans="1:6" x14ac:dyDescent="0.25">
      <c r="B48" s="24"/>
      <c r="C48" s="13"/>
      <c r="D48" s="13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A50" s="8" t="s">
        <v>6</v>
      </c>
      <c r="B50" s="13"/>
      <c r="C50" s="13"/>
      <c r="D50" s="13"/>
      <c r="E50" s="13"/>
      <c r="F50" s="13"/>
    </row>
    <row r="51" spans="1:6" x14ac:dyDescent="0.25">
      <c r="A51" t="s">
        <v>1</v>
      </c>
      <c r="B51" s="13">
        <v>144254774.01999998</v>
      </c>
      <c r="C51" s="13"/>
      <c r="D51" s="13">
        <v>516505779.61999995</v>
      </c>
      <c r="E51" s="13"/>
      <c r="F51" s="13">
        <v>997012263.41999996</v>
      </c>
    </row>
    <row r="52" spans="1:6" x14ac:dyDescent="0.25">
      <c r="A52" t="s">
        <v>2</v>
      </c>
      <c r="B52" s="13">
        <v>130991239.56</v>
      </c>
      <c r="C52" s="13"/>
      <c r="D52" s="13">
        <v>468725452.0200001</v>
      </c>
      <c r="E52" s="13"/>
      <c r="F52" s="13">
        <v>904707539.67000008</v>
      </c>
    </row>
    <row r="53" spans="1:6" x14ac:dyDescent="0.25">
      <c r="A53" t="s">
        <v>0</v>
      </c>
      <c r="B53" s="13">
        <v>51433.98</v>
      </c>
      <c r="C53" s="13"/>
      <c r="D53" s="13">
        <v>267514.78000000003</v>
      </c>
      <c r="E53" s="13"/>
      <c r="F53" s="13">
        <v>412687.78</v>
      </c>
    </row>
    <row r="54" spans="1:6" x14ac:dyDescent="0.25">
      <c r="A54" t="s">
        <v>30</v>
      </c>
      <c r="B54" s="13">
        <v>0</v>
      </c>
      <c r="C54" s="13"/>
      <c r="D54" s="13">
        <v>0</v>
      </c>
      <c r="E54" s="13"/>
      <c r="F54" s="13">
        <v>199152.03</v>
      </c>
    </row>
    <row r="55" spans="1:6" x14ac:dyDescent="0.25">
      <c r="A55" t="s">
        <v>31</v>
      </c>
      <c r="B55" s="13">
        <v>13212100.479999993</v>
      </c>
      <c r="C55" s="13"/>
      <c r="D55" s="13">
        <v>47512812.819999993</v>
      </c>
      <c r="E55" s="13"/>
      <c r="F55" s="13">
        <v>92091187.999999985</v>
      </c>
    </row>
    <row r="56" spans="1:6" x14ac:dyDescent="0.25">
      <c r="A56" t="s">
        <v>25</v>
      </c>
      <c r="B56" s="13">
        <v>7266655.2639999967</v>
      </c>
      <c r="C56" s="13"/>
      <c r="D56" s="13">
        <v>26132047.050999999</v>
      </c>
      <c r="E56" s="13"/>
      <c r="F56" s="13">
        <v>50650153.399999999</v>
      </c>
    </row>
    <row r="57" spans="1:6" x14ac:dyDescent="0.25">
      <c r="A57" t="s">
        <v>32</v>
      </c>
      <c r="B57" s="13">
        <v>5945445.2159999972</v>
      </c>
      <c r="C57" s="13"/>
      <c r="D57" s="13">
        <v>21380765.768999998</v>
      </c>
      <c r="E57" s="13"/>
      <c r="F57" s="13">
        <v>41441034.599999994</v>
      </c>
    </row>
    <row r="58" spans="1:6" x14ac:dyDescent="0.25">
      <c r="A58" t="s">
        <v>5</v>
      </c>
      <c r="B58" s="24">
        <v>7929</v>
      </c>
    </row>
    <row r="61" spans="1:6" ht="76.5" customHeight="1" x14ac:dyDescent="0.3">
      <c r="A61" s="87" t="s">
        <v>51</v>
      </c>
      <c r="B61" s="87"/>
      <c r="C61" s="87"/>
      <c r="D61" s="87"/>
      <c r="E61" s="87"/>
      <c r="F61" s="87"/>
    </row>
    <row r="62" spans="1:6" ht="13" x14ac:dyDescent="0.3">
      <c r="A62" s="27"/>
    </row>
    <row r="63" spans="1:6" ht="13" x14ac:dyDescent="0.3">
      <c r="A63" s="27"/>
    </row>
    <row r="64" spans="1:6" ht="13" x14ac:dyDescent="0.3">
      <c r="A64" s="27"/>
    </row>
    <row r="65" spans="1:1" ht="13" x14ac:dyDescent="0.3">
      <c r="A65" s="27"/>
    </row>
  </sheetData>
  <mergeCells count="4">
    <mergeCell ref="A1:F1"/>
    <mergeCell ref="A2:F2"/>
    <mergeCell ref="A61:F61"/>
    <mergeCell ref="A38:F38"/>
  </mergeCells>
  <phoneticPr fontId="6" type="noConversion"/>
  <printOptions horizontalCentered="1"/>
  <pageMargins left="0.75" right="0.75" top="1" bottom="1" header="0.5" footer="0.5"/>
  <pageSetup orientation="portrait" r:id="rId1"/>
  <headerFooter alignWithMargins="0">
    <oddFooter>&amp;L&amp;"Arial,Bold"&amp;9&amp;D&amp;R&amp;"Arial,Bold"&amp;9Page &amp;P of &amp;N</oddFooter>
  </headerFooter>
  <rowBreaks count="1" manualBreakCount="1">
    <brk id="39" max="5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65"/>
  <sheetViews>
    <sheetView workbookViewId="0">
      <selection activeCell="A4" sqref="A4"/>
    </sheetView>
  </sheetViews>
  <sheetFormatPr defaultRowHeight="12.5" x14ac:dyDescent="0.25"/>
  <cols>
    <col min="1" max="1" width="24" customWidth="1"/>
    <col min="2" max="2" width="16.81640625" bestFit="1" customWidth="1"/>
    <col min="3" max="3" width="4" customWidth="1"/>
    <col min="4" max="4" width="17.26953125" bestFit="1" customWidth="1"/>
    <col min="5" max="5" width="3.7265625" customWidth="1"/>
    <col min="6" max="6" width="16.1796875" customWidth="1"/>
    <col min="7" max="7" width="3.7265625" customWidth="1"/>
    <col min="8" max="8" width="17.26953125" bestFit="1" customWidth="1"/>
  </cols>
  <sheetData>
    <row r="1" spans="1:8" ht="63" customHeight="1" x14ac:dyDescent="0.25">
      <c r="A1" s="89"/>
      <c r="B1" s="89"/>
      <c r="C1" s="89"/>
      <c r="D1" s="89"/>
      <c r="E1" s="89"/>
      <c r="F1" s="89"/>
      <c r="G1" s="89"/>
      <c r="H1" s="89"/>
    </row>
    <row r="2" spans="1:8" ht="17.5" x14ac:dyDescent="0.35">
      <c r="A2" s="83" t="s">
        <v>22</v>
      </c>
      <c r="B2" s="84"/>
      <c r="C2" s="84"/>
      <c r="D2" s="84"/>
      <c r="E2" s="84"/>
      <c r="F2" s="84"/>
      <c r="G2" s="84"/>
      <c r="H2" s="84"/>
    </row>
    <row r="3" spans="1:8" ht="17.5" x14ac:dyDescent="0.35">
      <c r="A3" s="14"/>
      <c r="B3" s="15"/>
      <c r="C3" s="15"/>
      <c r="D3" s="15"/>
      <c r="E3" s="15"/>
      <c r="F3" s="15"/>
      <c r="G3" s="15"/>
      <c r="H3" s="15"/>
    </row>
    <row r="4" spans="1:8" x14ac:dyDescent="0.25">
      <c r="B4" s="10"/>
      <c r="C4" s="10"/>
      <c r="D4" s="16" t="s">
        <v>46</v>
      </c>
      <c r="E4" s="10"/>
      <c r="F4" s="16" t="s">
        <v>53</v>
      </c>
      <c r="G4" s="10"/>
      <c r="H4" s="16" t="s">
        <v>28</v>
      </c>
    </row>
    <row r="5" spans="1:8" x14ac:dyDescent="0.25">
      <c r="A5" s="9"/>
      <c r="B5" s="19" t="s">
        <v>52</v>
      </c>
      <c r="C5" s="9"/>
      <c r="D5" s="11" t="s">
        <v>11</v>
      </c>
      <c r="F5" s="11" t="s">
        <v>11</v>
      </c>
      <c r="H5" s="11" t="s">
        <v>8</v>
      </c>
    </row>
    <row r="7" spans="1:8" x14ac:dyDescent="0.25">
      <c r="A7" s="8" t="s">
        <v>3</v>
      </c>
      <c r="B7" s="8"/>
      <c r="C7" s="8"/>
    </row>
    <row r="8" spans="1:8" x14ac:dyDescent="0.25">
      <c r="A8" t="s">
        <v>1</v>
      </c>
      <c r="B8" s="13">
        <v>37051821.189999998</v>
      </c>
      <c r="C8" s="13"/>
      <c r="D8" s="13">
        <v>126425598.07000002</v>
      </c>
      <c r="E8" s="13"/>
      <c r="F8" s="13">
        <v>25760833.59</v>
      </c>
      <c r="G8" s="13"/>
      <c r="H8" s="13">
        <v>289734953.65000004</v>
      </c>
    </row>
    <row r="9" spans="1:8" x14ac:dyDescent="0.25">
      <c r="A9" t="s">
        <v>2</v>
      </c>
      <c r="B9" s="13">
        <v>33507843.530000001</v>
      </c>
      <c r="C9" s="13"/>
      <c r="D9" s="13">
        <v>114476308.82999997</v>
      </c>
      <c r="E9" s="13"/>
      <c r="F9" s="13">
        <v>23225315.809999999</v>
      </c>
      <c r="G9" s="13"/>
      <c r="H9" s="13">
        <v>261668847.44</v>
      </c>
    </row>
    <row r="10" spans="1:8" x14ac:dyDescent="0.25">
      <c r="A10" t="s">
        <v>0</v>
      </c>
      <c r="B10" s="13">
        <v>0</v>
      </c>
      <c r="C10" s="13"/>
      <c r="D10" s="13">
        <v>0</v>
      </c>
      <c r="E10" s="13"/>
      <c r="F10" s="13">
        <v>0</v>
      </c>
      <c r="G10" s="13"/>
      <c r="H10" s="13">
        <v>6410</v>
      </c>
    </row>
    <row r="11" spans="1:8" x14ac:dyDescent="0.25">
      <c r="A11" t="s">
        <v>30</v>
      </c>
      <c r="B11" s="13">
        <v>0</v>
      </c>
      <c r="C11" s="13"/>
      <c r="D11" s="13">
        <v>0</v>
      </c>
      <c r="E11" s="13"/>
      <c r="F11" s="13">
        <v>0</v>
      </c>
      <c r="G11" s="13"/>
      <c r="H11" s="13">
        <v>199152.03</v>
      </c>
    </row>
    <row r="12" spans="1:8" x14ac:dyDescent="0.25">
      <c r="A12" t="s">
        <v>31</v>
      </c>
      <c r="B12" s="13">
        <v>3543977.66</v>
      </c>
      <c r="C12" s="13"/>
      <c r="D12" s="13">
        <v>11949289.239999998</v>
      </c>
      <c r="E12" s="13"/>
      <c r="F12" s="13">
        <v>2535517.7799999998</v>
      </c>
      <c r="G12" s="13"/>
      <c r="H12" s="13">
        <v>28258848.240000002</v>
      </c>
    </row>
    <row r="13" spans="1:8" x14ac:dyDescent="0.25">
      <c r="A13" t="s">
        <v>25</v>
      </c>
      <c r="B13" s="13">
        <v>1949187.7129999981</v>
      </c>
      <c r="C13" s="13"/>
      <c r="D13" s="13">
        <v>6572109.0819999995</v>
      </c>
      <c r="E13" s="13"/>
      <c r="F13" s="13">
        <v>1394534.7790000001</v>
      </c>
      <c r="G13" s="13"/>
      <c r="H13" s="13">
        <v>15542366.532000002</v>
      </c>
    </row>
    <row r="14" spans="1:8" x14ac:dyDescent="0.25">
      <c r="A14" t="s">
        <v>32</v>
      </c>
      <c r="B14" s="13">
        <v>1594789.9469999985</v>
      </c>
      <c r="C14" s="13"/>
      <c r="D14" s="13">
        <v>5377180.1579999998</v>
      </c>
      <c r="E14" s="13"/>
      <c r="F14" s="13">
        <v>1140983.0009999999</v>
      </c>
      <c r="G14" s="13"/>
      <c r="H14" s="13">
        <v>12716481.708000001</v>
      </c>
    </row>
    <row r="15" spans="1:8" x14ac:dyDescent="0.25">
      <c r="A15" t="s">
        <v>5</v>
      </c>
      <c r="B15" s="24">
        <v>1109</v>
      </c>
      <c r="C15" s="13"/>
      <c r="D15" s="13"/>
      <c r="E15" s="13"/>
      <c r="F15" s="13"/>
      <c r="G15" s="13"/>
      <c r="H15" s="13"/>
    </row>
    <row r="16" spans="1:8" x14ac:dyDescent="0.25">
      <c r="B16" s="13"/>
      <c r="C16" s="13"/>
      <c r="D16" s="13"/>
      <c r="E16" s="13"/>
      <c r="F16" s="13"/>
      <c r="G16" s="13"/>
      <c r="H16" s="13"/>
    </row>
    <row r="17" spans="1:8" x14ac:dyDescent="0.25">
      <c r="B17" s="13"/>
      <c r="C17" s="13"/>
      <c r="D17" s="13"/>
      <c r="E17" s="13"/>
      <c r="F17" s="13"/>
      <c r="G17" s="13"/>
      <c r="H17" s="13"/>
    </row>
    <row r="18" spans="1:8" x14ac:dyDescent="0.25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5">
      <c r="A19" t="s">
        <v>1</v>
      </c>
      <c r="B19" s="13">
        <v>64020031.280000001</v>
      </c>
      <c r="C19" s="13"/>
      <c r="D19" s="13">
        <v>225769006.06999999</v>
      </c>
      <c r="E19" s="13"/>
      <c r="F19" s="13">
        <v>45276512.329999998</v>
      </c>
      <c r="G19" s="13"/>
      <c r="H19" s="13">
        <v>523530855.13999993</v>
      </c>
    </row>
    <row r="20" spans="1:8" x14ac:dyDescent="0.25">
      <c r="A20" t="s">
        <v>2</v>
      </c>
      <c r="B20" s="13">
        <v>58281551.950000003</v>
      </c>
      <c r="C20" s="13"/>
      <c r="D20" s="13">
        <v>205912967.69</v>
      </c>
      <c r="E20" s="13"/>
      <c r="F20" s="13">
        <v>41272262.869999997</v>
      </c>
      <c r="G20" s="13"/>
      <c r="H20" s="13">
        <v>477316535.22000003</v>
      </c>
    </row>
    <row r="21" spans="1:8" x14ac:dyDescent="0.25">
      <c r="A21" t="s">
        <v>0</v>
      </c>
      <c r="B21" s="13">
        <v>35845</v>
      </c>
      <c r="C21" s="13"/>
      <c r="D21" s="13">
        <v>272728.75</v>
      </c>
      <c r="E21" s="13"/>
      <c r="F21" s="13">
        <v>24197.25</v>
      </c>
      <c r="G21" s="13"/>
      <c r="H21" s="13">
        <v>435099</v>
      </c>
    </row>
    <row r="22" spans="1:8" x14ac:dyDescent="0.25">
      <c r="A22" t="s">
        <v>31</v>
      </c>
      <c r="B22" s="13">
        <v>5702634.3299999982</v>
      </c>
      <c r="C22" s="13"/>
      <c r="D22" s="13">
        <v>19583309.630000003</v>
      </c>
      <c r="E22" s="13"/>
      <c r="F22" s="13">
        <v>3980052.21</v>
      </c>
      <c r="G22" s="13"/>
      <c r="H22" s="13">
        <v>45779220.920000009</v>
      </c>
    </row>
    <row r="23" spans="1:8" x14ac:dyDescent="0.25">
      <c r="A23" t="s">
        <v>25</v>
      </c>
      <c r="B23" s="13">
        <v>3136448.8814999992</v>
      </c>
      <c r="C23" s="13"/>
      <c r="D23" s="13">
        <v>10770820.296500003</v>
      </c>
      <c r="E23" s="13"/>
      <c r="F23" s="13">
        <v>2189028.7154999999</v>
      </c>
      <c r="G23" s="13"/>
      <c r="H23" s="13">
        <v>25178571.506000008</v>
      </c>
    </row>
    <row r="24" spans="1:8" x14ac:dyDescent="0.25">
      <c r="A24" t="s">
        <v>32</v>
      </c>
      <c r="B24" s="13">
        <v>2566185.4484999995</v>
      </c>
      <c r="C24" s="13"/>
      <c r="D24" s="13">
        <v>8812489.3335000016</v>
      </c>
      <c r="E24" s="13"/>
      <c r="F24" s="13">
        <v>1791023.4945</v>
      </c>
      <c r="G24" s="13"/>
      <c r="H24" s="13">
        <v>20600649.414000005</v>
      </c>
    </row>
    <row r="25" spans="1:8" x14ac:dyDescent="0.25">
      <c r="A25" t="s">
        <v>5</v>
      </c>
      <c r="B25" s="24">
        <v>2076</v>
      </c>
      <c r="C25" s="13"/>
      <c r="D25" s="13"/>
      <c r="E25" s="13"/>
      <c r="F25" s="13"/>
      <c r="G25" s="13"/>
      <c r="H25" s="13"/>
    </row>
    <row r="26" spans="1:8" x14ac:dyDescent="0.25">
      <c r="B26" s="13"/>
      <c r="C26" s="13"/>
      <c r="D26" s="13"/>
      <c r="E26" s="13"/>
      <c r="F26" s="13"/>
      <c r="G26" s="13"/>
      <c r="H26" s="13"/>
    </row>
    <row r="27" spans="1:8" x14ac:dyDescent="0.25">
      <c r="B27" s="13"/>
      <c r="C27" s="13"/>
      <c r="D27" s="13"/>
      <c r="E27" s="13"/>
      <c r="F27" s="13"/>
      <c r="G27" s="13"/>
      <c r="H27" s="13"/>
    </row>
    <row r="28" spans="1:8" x14ac:dyDescent="0.25">
      <c r="A28" s="9" t="s">
        <v>41</v>
      </c>
      <c r="B28" s="13"/>
      <c r="C28" s="13"/>
      <c r="D28" s="13"/>
      <c r="E28" s="13"/>
      <c r="F28" s="13"/>
      <c r="G28" s="13"/>
      <c r="H28" s="13"/>
    </row>
    <row r="29" spans="1:8" x14ac:dyDescent="0.25">
      <c r="A29" t="s">
        <v>1</v>
      </c>
      <c r="B29" s="13">
        <v>56306173.630000003</v>
      </c>
      <c r="C29" s="13"/>
      <c r="D29" s="13">
        <v>209755208.12</v>
      </c>
      <c r="E29" s="13"/>
      <c r="F29" s="13">
        <v>39928164.170000002</v>
      </c>
      <c r="G29" s="13"/>
      <c r="H29" s="13">
        <v>340155997.36000001</v>
      </c>
    </row>
    <row r="30" spans="1:8" x14ac:dyDescent="0.25">
      <c r="A30" t="s">
        <v>2</v>
      </c>
      <c r="B30" s="13">
        <v>50887314.920000002</v>
      </c>
      <c r="C30" s="13"/>
      <c r="D30" s="13">
        <v>189581489.59999999</v>
      </c>
      <c r="E30" s="13"/>
      <c r="F30" s="13">
        <v>36068962.43</v>
      </c>
      <c r="G30" s="13"/>
      <c r="H30" s="13">
        <v>307534012.22000003</v>
      </c>
    </row>
    <row r="31" spans="1:8" x14ac:dyDescent="0.25">
      <c r="A31" t="s">
        <v>0</v>
      </c>
      <c r="B31" s="13">
        <v>1224</v>
      </c>
      <c r="C31" s="13"/>
      <c r="D31" s="13">
        <v>614</v>
      </c>
      <c r="E31" s="13"/>
      <c r="F31" s="13">
        <v>1184</v>
      </c>
      <c r="G31" s="13"/>
      <c r="H31" s="13">
        <v>2388</v>
      </c>
    </row>
    <row r="32" spans="1:8" x14ac:dyDescent="0.25">
      <c r="A32" t="s">
        <v>31</v>
      </c>
      <c r="B32" s="13">
        <v>5417634.7100000009</v>
      </c>
      <c r="C32" s="13"/>
      <c r="D32" s="13">
        <v>20173104.519999996</v>
      </c>
      <c r="E32" s="13"/>
      <c r="F32" s="13">
        <v>3858017.74</v>
      </c>
      <c r="G32" s="13"/>
      <c r="H32" s="13">
        <v>32619597.139999997</v>
      </c>
    </row>
    <row r="33" spans="1:8" x14ac:dyDescent="0.25">
      <c r="A33" t="s">
        <v>25</v>
      </c>
      <c r="B33" s="13">
        <v>2979699.0905000009</v>
      </c>
      <c r="C33" s="13"/>
      <c r="D33" s="13">
        <v>11095207.485999998</v>
      </c>
      <c r="E33" s="13"/>
      <c r="F33" s="13">
        <v>2121909.7570000002</v>
      </c>
      <c r="G33" s="13"/>
      <c r="H33" s="13">
        <v>17940778.427000001</v>
      </c>
    </row>
    <row r="34" spans="1:8" x14ac:dyDescent="0.25">
      <c r="A34" t="s">
        <v>32</v>
      </c>
      <c r="B34" s="13">
        <v>2437935.6195000005</v>
      </c>
      <c r="C34" s="13"/>
      <c r="D34" s="13">
        <v>9077897.0339999981</v>
      </c>
      <c r="E34" s="13"/>
      <c r="F34" s="13">
        <v>1736107.9830000002</v>
      </c>
      <c r="G34" s="13"/>
      <c r="H34" s="13">
        <v>14678818.713</v>
      </c>
    </row>
    <row r="35" spans="1:8" x14ac:dyDescent="0.25">
      <c r="A35" t="s">
        <v>5</v>
      </c>
      <c r="B35" s="24">
        <v>2744</v>
      </c>
      <c r="C35" s="13"/>
      <c r="D35" s="13"/>
      <c r="E35" s="13"/>
      <c r="F35" s="13"/>
      <c r="G35" s="13"/>
      <c r="H35" s="13"/>
    </row>
    <row r="36" spans="1:8" x14ac:dyDescent="0.25">
      <c r="B36" s="13"/>
      <c r="C36" s="13"/>
      <c r="D36" s="13"/>
      <c r="E36" s="13"/>
      <c r="F36" s="13"/>
      <c r="G36" s="13"/>
      <c r="H36" s="13"/>
    </row>
    <row r="37" spans="1:8" x14ac:dyDescent="0.25">
      <c r="B37" s="13"/>
      <c r="C37" s="13"/>
      <c r="D37" s="13"/>
      <c r="E37" s="13"/>
      <c r="F37" s="13"/>
      <c r="G37" s="13"/>
      <c r="H37" s="13"/>
    </row>
    <row r="38" spans="1:8" ht="76" customHeight="1" x14ac:dyDescent="0.3">
      <c r="A38" s="87" t="s">
        <v>51</v>
      </c>
      <c r="B38" s="87"/>
      <c r="C38" s="87"/>
      <c r="D38" s="87"/>
      <c r="E38" s="87"/>
      <c r="F38" s="87"/>
      <c r="G38" s="87"/>
      <c r="H38" s="87"/>
    </row>
    <row r="39" spans="1:8" x14ac:dyDescent="0.25">
      <c r="B39" s="13"/>
      <c r="C39" s="13"/>
      <c r="D39" s="13"/>
      <c r="E39" s="13"/>
      <c r="F39" s="13"/>
      <c r="G39" s="13"/>
      <c r="H39" s="13"/>
    </row>
    <row r="40" spans="1:8" x14ac:dyDescent="0.25">
      <c r="A40" s="9" t="s">
        <v>50</v>
      </c>
      <c r="B40" s="13"/>
      <c r="C40" s="13"/>
      <c r="D40" s="13"/>
      <c r="E40" s="13"/>
      <c r="F40" s="13"/>
      <c r="G40" s="13"/>
      <c r="H40" s="13"/>
    </row>
    <row r="41" spans="1:8" x14ac:dyDescent="0.25">
      <c r="A41" t="s">
        <v>1</v>
      </c>
      <c r="B41" s="13">
        <v>49317346.329999998</v>
      </c>
      <c r="C41" s="13"/>
      <c r="D41" s="13">
        <v>11449363.560000001</v>
      </c>
      <c r="E41" s="13"/>
      <c r="F41" s="13">
        <v>38836466.140000001</v>
      </c>
      <c r="G41" s="13"/>
      <c r="H41" s="13">
        <v>50285829.700000003</v>
      </c>
    </row>
    <row r="42" spans="1:8" x14ac:dyDescent="0.25">
      <c r="A42" t="s">
        <v>2</v>
      </c>
      <c r="B42" s="13">
        <v>44622264.789999999</v>
      </c>
      <c r="C42" s="13"/>
      <c r="D42" s="13">
        <v>10381988.189999999</v>
      </c>
      <c r="E42" s="13"/>
      <c r="F42" s="13">
        <v>35105131.789999999</v>
      </c>
      <c r="G42" s="13"/>
      <c r="H42" s="13">
        <v>45487119.979999997</v>
      </c>
    </row>
    <row r="43" spans="1:8" x14ac:dyDescent="0.25">
      <c r="A43" t="s">
        <v>0</v>
      </c>
      <c r="B43" s="13">
        <v>16619.13</v>
      </c>
      <c r="C43" s="13"/>
      <c r="D43" s="13">
        <v>20216.91</v>
      </c>
      <c r="E43" s="13"/>
      <c r="F43" s="13">
        <v>2262</v>
      </c>
      <c r="G43" s="13"/>
      <c r="H43" s="13">
        <v>22478.91</v>
      </c>
    </row>
    <row r="44" spans="1:8" x14ac:dyDescent="0.25">
      <c r="A44" t="s">
        <v>31</v>
      </c>
      <c r="B44" s="13">
        <v>4678462.41</v>
      </c>
      <c r="C44" s="13"/>
      <c r="D44" s="13">
        <v>1047158.46</v>
      </c>
      <c r="E44" s="13"/>
      <c r="F44" s="13">
        <v>3729072.35</v>
      </c>
      <c r="G44" s="13"/>
      <c r="H44" s="13">
        <v>4776230.8099999996</v>
      </c>
    </row>
    <row r="45" spans="1:8" x14ac:dyDescent="0.25">
      <c r="A45" t="s">
        <v>25</v>
      </c>
      <c r="B45" s="13">
        <v>2573154.3254999998</v>
      </c>
      <c r="C45" s="13"/>
      <c r="D45" s="13">
        <v>575937.15300000005</v>
      </c>
      <c r="E45" s="13"/>
      <c r="F45" s="13">
        <v>2050989.7925000002</v>
      </c>
      <c r="G45" s="13"/>
      <c r="H45" s="13">
        <v>2626926.9454999999</v>
      </c>
    </row>
    <row r="46" spans="1:8" x14ac:dyDescent="0.25">
      <c r="A46" t="s">
        <v>32</v>
      </c>
      <c r="B46" s="13">
        <v>2105308.0844999999</v>
      </c>
      <c r="C46" s="13"/>
      <c r="D46" s="13">
        <v>471221.30699999997</v>
      </c>
      <c r="E46" s="13"/>
      <c r="F46" s="13">
        <v>1678082.5575000001</v>
      </c>
      <c r="G46" s="13"/>
      <c r="H46" s="13">
        <v>2149303.8644999997</v>
      </c>
    </row>
    <row r="47" spans="1:8" x14ac:dyDescent="0.25">
      <c r="A47" t="s">
        <v>5</v>
      </c>
      <c r="B47" s="24">
        <v>2000</v>
      </c>
      <c r="C47" s="13"/>
      <c r="D47" s="13"/>
      <c r="E47" s="13"/>
      <c r="F47" s="13"/>
      <c r="G47" s="13"/>
      <c r="H47" s="13"/>
    </row>
    <row r="48" spans="1:8" x14ac:dyDescent="0.25">
      <c r="B48" s="24"/>
      <c r="C48" s="13"/>
      <c r="D48" s="13"/>
      <c r="E48" s="13"/>
      <c r="F48" s="13"/>
      <c r="G48" s="13"/>
      <c r="H48" s="13"/>
    </row>
    <row r="49" spans="1:8" x14ac:dyDescent="0.25">
      <c r="B49" s="13"/>
      <c r="C49" s="13"/>
      <c r="D49" s="13"/>
      <c r="E49" s="13"/>
      <c r="F49" s="13"/>
      <c r="G49" s="13"/>
      <c r="H49" s="13"/>
    </row>
    <row r="50" spans="1:8" x14ac:dyDescent="0.25">
      <c r="A50" s="8" t="s">
        <v>6</v>
      </c>
      <c r="B50" s="13"/>
      <c r="C50" s="13"/>
      <c r="D50" s="13"/>
      <c r="E50" s="13"/>
      <c r="F50" s="13"/>
      <c r="G50" s="13"/>
      <c r="H50" s="13"/>
    </row>
    <row r="51" spans="1:8" x14ac:dyDescent="0.25">
      <c r="A51" t="s">
        <v>1</v>
      </c>
      <c r="B51" s="13">
        <v>206695372.43000001</v>
      </c>
      <c r="C51" s="13"/>
      <c r="D51" s="13">
        <v>573399175.81999993</v>
      </c>
      <c r="E51" s="13"/>
      <c r="F51" s="13">
        <v>149801976.23000002</v>
      </c>
      <c r="G51" s="13"/>
      <c r="H51" s="13">
        <v>1203707635.8499999</v>
      </c>
    </row>
    <row r="52" spans="1:8" x14ac:dyDescent="0.25">
      <c r="A52" t="s">
        <v>2</v>
      </c>
      <c r="B52" s="13">
        <v>187298975.19000003</v>
      </c>
      <c r="C52" s="13"/>
      <c r="D52" s="13">
        <v>520352754.31000012</v>
      </c>
      <c r="E52" s="13"/>
      <c r="F52" s="13">
        <v>135671672.90000001</v>
      </c>
      <c r="G52" s="13"/>
      <c r="H52" s="13">
        <v>1092006514.8600001</v>
      </c>
    </row>
    <row r="53" spans="1:8" x14ac:dyDescent="0.25">
      <c r="A53" t="s">
        <v>0</v>
      </c>
      <c r="B53" s="13">
        <v>53688.13</v>
      </c>
      <c r="C53" s="13"/>
      <c r="D53" s="13">
        <v>293559.65999999997</v>
      </c>
      <c r="E53" s="13"/>
      <c r="F53" s="13">
        <v>27643.25</v>
      </c>
      <c r="G53" s="13"/>
      <c r="H53" s="13">
        <v>466375.91</v>
      </c>
    </row>
    <row r="54" spans="1:8" x14ac:dyDescent="0.25">
      <c r="A54" t="s">
        <v>30</v>
      </c>
      <c r="B54" s="13">
        <v>0</v>
      </c>
      <c r="C54" s="13"/>
      <c r="D54" s="13">
        <v>0</v>
      </c>
      <c r="E54" s="13"/>
      <c r="F54" s="13">
        <v>0</v>
      </c>
      <c r="G54" s="13"/>
      <c r="H54" s="13">
        <v>199152.03</v>
      </c>
    </row>
    <row r="55" spans="1:8" x14ac:dyDescent="0.25">
      <c r="A55" t="s">
        <v>31</v>
      </c>
      <c r="B55" s="13">
        <v>19342709.109999996</v>
      </c>
      <c r="C55" s="13"/>
      <c r="D55" s="13">
        <v>52752861.849999994</v>
      </c>
      <c r="E55" s="13"/>
      <c r="F55" s="13">
        <v>14102660.080000002</v>
      </c>
      <c r="G55" s="13"/>
      <c r="H55" s="13">
        <v>111433897.10999998</v>
      </c>
    </row>
    <row r="56" spans="1:8" x14ac:dyDescent="0.25">
      <c r="A56" t="s">
        <v>25</v>
      </c>
      <c r="B56" s="13">
        <v>10638490.010499999</v>
      </c>
      <c r="C56" s="13"/>
      <c r="D56" s="13">
        <v>29014074.017499998</v>
      </c>
      <c r="E56" s="13"/>
      <c r="F56" s="13">
        <v>7756463.0440000016</v>
      </c>
      <c r="G56" s="13"/>
      <c r="H56" s="13">
        <v>61288643.410499997</v>
      </c>
    </row>
    <row r="57" spans="1:8" x14ac:dyDescent="0.25">
      <c r="A57" t="s">
        <v>32</v>
      </c>
      <c r="B57" s="13">
        <v>8704219.0994999986</v>
      </c>
      <c r="C57" s="13"/>
      <c r="D57" s="13">
        <v>23738787.8325</v>
      </c>
      <c r="E57" s="13"/>
      <c r="F57" s="13">
        <v>6346197.0360000012</v>
      </c>
      <c r="G57" s="13"/>
      <c r="H57" s="13">
        <v>50145253.699499995</v>
      </c>
    </row>
    <row r="58" spans="1:8" x14ac:dyDescent="0.25">
      <c r="A58" t="s">
        <v>5</v>
      </c>
      <c r="B58" s="24">
        <v>7929</v>
      </c>
    </row>
    <row r="61" spans="1:8" ht="93" customHeight="1" x14ac:dyDescent="0.3">
      <c r="A61" s="87" t="s">
        <v>54</v>
      </c>
      <c r="B61" s="87"/>
      <c r="C61" s="87"/>
      <c r="D61" s="87"/>
      <c r="E61" s="87"/>
      <c r="F61" s="87"/>
      <c r="G61" s="87"/>
      <c r="H61" s="87"/>
    </row>
    <row r="62" spans="1:8" ht="13" x14ac:dyDescent="0.3">
      <c r="A62" s="27"/>
    </row>
    <row r="63" spans="1:8" ht="13" x14ac:dyDescent="0.3">
      <c r="A63" s="27"/>
    </row>
    <row r="64" spans="1:8" ht="13" x14ac:dyDescent="0.3">
      <c r="A64" s="27"/>
    </row>
    <row r="65" spans="1:1" ht="13" x14ac:dyDescent="0.3">
      <c r="A65" s="27"/>
    </row>
  </sheetData>
  <mergeCells count="4">
    <mergeCell ref="A1:H1"/>
    <mergeCell ref="A2:H2"/>
    <mergeCell ref="A38:H38"/>
    <mergeCell ref="A61:H61"/>
  </mergeCells>
  <phoneticPr fontId="6" type="noConversion"/>
  <pageMargins left="0.75" right="0.75" top="1" bottom="1" header="0.5" footer="0.5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65"/>
  <sheetViews>
    <sheetView workbookViewId="0">
      <selection activeCell="A3" sqref="A3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17.26953125" bestFit="1" customWidth="1"/>
    <col min="5" max="5" width="3.7265625" customWidth="1"/>
    <col min="6" max="6" width="17.26953125" bestFit="1" customWidth="1"/>
  </cols>
  <sheetData>
    <row r="1" spans="1:6" ht="63" customHeight="1" x14ac:dyDescent="0.25">
      <c r="A1" s="89"/>
      <c r="B1" s="89"/>
      <c r="C1" s="89"/>
      <c r="D1" s="89"/>
      <c r="E1" s="89"/>
      <c r="F1" s="89"/>
    </row>
    <row r="2" spans="1:6" ht="17.5" x14ac:dyDescent="0.35">
      <c r="A2" s="83" t="s">
        <v>22</v>
      </c>
      <c r="B2" s="84"/>
      <c r="C2" s="84"/>
      <c r="D2" s="84"/>
      <c r="E2" s="84"/>
      <c r="F2" s="84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53</v>
      </c>
      <c r="E4" s="10"/>
      <c r="F4" s="16" t="s">
        <v>28</v>
      </c>
    </row>
    <row r="5" spans="1:6" x14ac:dyDescent="0.25">
      <c r="A5" s="9"/>
      <c r="B5" s="11" t="s">
        <v>56</v>
      </c>
      <c r="C5" s="9"/>
      <c r="D5" s="11" t="s">
        <v>11</v>
      </c>
      <c r="F5" s="11" t="s">
        <v>8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33950587.850000001</v>
      </c>
      <c r="C8" s="13"/>
      <c r="D8" s="13">
        <v>59711421.439999998</v>
      </c>
      <c r="E8" s="13"/>
      <c r="F8" s="13">
        <v>323685541.50000006</v>
      </c>
    </row>
    <row r="9" spans="1:6" x14ac:dyDescent="0.25">
      <c r="A9" t="s">
        <v>2</v>
      </c>
      <c r="B9" s="13">
        <v>30658480.18</v>
      </c>
      <c r="C9" s="13"/>
      <c r="D9" s="13">
        <v>53883795.990000002</v>
      </c>
      <c r="E9" s="13"/>
      <c r="F9" s="13">
        <v>292327327.62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3292107.67</v>
      </c>
      <c r="C12" s="13"/>
      <c r="D12" s="13">
        <v>5827625.4500000002</v>
      </c>
      <c r="E12" s="13"/>
      <c r="F12" s="13">
        <v>31550955.91</v>
      </c>
    </row>
    <row r="13" spans="1:6" x14ac:dyDescent="0.25">
      <c r="A13" t="s">
        <v>25</v>
      </c>
      <c r="B13" s="13">
        <v>1810659.2185000011</v>
      </c>
      <c r="C13" s="13"/>
      <c r="D13" s="13">
        <v>3205193.9975000005</v>
      </c>
      <c r="E13" s="13"/>
      <c r="F13" s="13">
        <v>17353025.750500001</v>
      </c>
    </row>
    <row r="14" spans="1:6" x14ac:dyDescent="0.25">
      <c r="A14" t="s">
        <v>32</v>
      </c>
      <c r="B14" s="13">
        <v>1481448.4515000009</v>
      </c>
      <c r="C14" s="13"/>
      <c r="D14" s="13">
        <v>2622431.4525000001</v>
      </c>
      <c r="E14" s="13"/>
      <c r="F14" s="13">
        <v>14197930.159500001</v>
      </c>
    </row>
    <row r="15" spans="1:6" x14ac:dyDescent="0.25">
      <c r="A15" t="s">
        <v>5</v>
      </c>
      <c r="B15" s="13">
        <v>1109</v>
      </c>
      <c r="C15" s="13"/>
      <c r="D15" s="13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57562110.299999997</v>
      </c>
      <c r="C19" s="13"/>
      <c r="D19" s="13">
        <v>102838622.63</v>
      </c>
      <c r="E19" s="13"/>
      <c r="F19" s="13">
        <v>581092965.43999994</v>
      </c>
    </row>
    <row r="20" spans="1:6" x14ac:dyDescent="0.25">
      <c r="A20" t="s">
        <v>2</v>
      </c>
      <c r="B20" s="13">
        <v>52441899.619999997</v>
      </c>
      <c r="C20" s="13"/>
      <c r="D20" s="13">
        <v>93714162.49000001</v>
      </c>
      <c r="E20" s="13"/>
      <c r="F20" s="13">
        <v>529758434.84000003</v>
      </c>
    </row>
    <row r="21" spans="1:6" x14ac:dyDescent="0.25">
      <c r="A21" t="s">
        <v>0</v>
      </c>
      <c r="B21" s="13">
        <v>48484</v>
      </c>
      <c r="C21" s="13"/>
      <c r="D21" s="13">
        <v>72681.25</v>
      </c>
      <c r="E21" s="13"/>
      <c r="F21" s="13">
        <v>483583</v>
      </c>
    </row>
    <row r="22" spans="1:6" x14ac:dyDescent="0.25">
      <c r="A22" t="s">
        <v>31</v>
      </c>
      <c r="B22" s="13">
        <v>5071726.68</v>
      </c>
      <c r="C22" s="13"/>
      <c r="D22" s="13">
        <v>9051778.889999995</v>
      </c>
      <c r="E22" s="13"/>
      <c r="F22" s="13">
        <v>50850947.600000001</v>
      </c>
    </row>
    <row r="23" spans="1:6" x14ac:dyDescent="0.25">
      <c r="A23" t="s">
        <v>25</v>
      </c>
      <c r="B23" s="13">
        <v>2789449.6740000001</v>
      </c>
      <c r="C23" s="13"/>
      <c r="D23" s="13">
        <v>4978478.3894999977</v>
      </c>
      <c r="E23" s="13"/>
      <c r="F23" s="13">
        <v>27968021.180000003</v>
      </c>
    </row>
    <row r="24" spans="1:6" x14ac:dyDescent="0.25">
      <c r="A24" t="s">
        <v>32</v>
      </c>
      <c r="B24" s="13">
        <v>2282277.0060000001</v>
      </c>
      <c r="C24" s="13"/>
      <c r="D24" s="13">
        <v>4073300.5004999978</v>
      </c>
      <c r="E24" s="13"/>
      <c r="F24" s="13">
        <v>22882926.420000002</v>
      </c>
    </row>
    <row r="25" spans="1:6" x14ac:dyDescent="0.25">
      <c r="A25" t="s">
        <v>5</v>
      </c>
      <c r="B25" s="13">
        <v>2076</v>
      </c>
      <c r="C25" s="13"/>
      <c r="D25" s="13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13"/>
      <c r="C27" s="13"/>
      <c r="D27" s="13"/>
      <c r="E27" s="13"/>
      <c r="F27" s="13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58043229.390000001</v>
      </c>
      <c r="C29" s="13"/>
      <c r="D29" s="13">
        <v>97971393.559999987</v>
      </c>
      <c r="E29" s="13"/>
      <c r="F29" s="13">
        <v>398199226.75</v>
      </c>
    </row>
    <row r="30" spans="1:6" x14ac:dyDescent="0.25">
      <c r="A30" t="s">
        <v>2</v>
      </c>
      <c r="B30" s="13">
        <v>52489751.630000003</v>
      </c>
      <c r="C30" s="13"/>
      <c r="D30" s="13">
        <v>88558714.060000002</v>
      </c>
      <c r="E30" s="13"/>
      <c r="F30" s="13">
        <v>360023763.85000002</v>
      </c>
    </row>
    <row r="31" spans="1:6" x14ac:dyDescent="0.25">
      <c r="A31" t="s">
        <v>0</v>
      </c>
      <c r="B31" s="13">
        <v>153662.75</v>
      </c>
      <c r="C31" s="13"/>
      <c r="D31" s="13">
        <v>154846.75</v>
      </c>
      <c r="E31" s="13"/>
      <c r="F31" s="13">
        <v>156050.75</v>
      </c>
    </row>
    <row r="32" spans="1:6" x14ac:dyDescent="0.25">
      <c r="A32" t="s">
        <v>31</v>
      </c>
      <c r="B32" s="13">
        <v>5399815.0099999979</v>
      </c>
      <c r="C32" s="13"/>
      <c r="D32" s="13">
        <v>9257832.7500000019</v>
      </c>
      <c r="E32" s="13"/>
      <c r="F32" s="13">
        <v>38019412.149999999</v>
      </c>
    </row>
    <row r="33" spans="1:6" x14ac:dyDescent="0.25">
      <c r="A33" t="s">
        <v>25</v>
      </c>
      <c r="B33" s="13">
        <v>2969898.255499999</v>
      </c>
      <c r="C33" s="13"/>
      <c r="D33" s="13">
        <v>5091808.0125000011</v>
      </c>
      <c r="E33" s="13"/>
      <c r="F33" s="13">
        <v>20910676.682500001</v>
      </c>
    </row>
    <row r="34" spans="1:6" x14ac:dyDescent="0.25">
      <c r="A34" t="s">
        <v>32</v>
      </c>
      <c r="B34" s="13">
        <v>2429916.7544999993</v>
      </c>
      <c r="C34" s="13"/>
      <c r="D34" s="13">
        <v>4166024.7375000007</v>
      </c>
      <c r="E34" s="13"/>
      <c r="F34" s="13">
        <v>17108735.467500001</v>
      </c>
    </row>
    <row r="35" spans="1:6" x14ac:dyDescent="0.25">
      <c r="A35" t="s">
        <v>5</v>
      </c>
      <c r="B35" s="24">
        <v>2744</v>
      </c>
      <c r="C35" s="13"/>
      <c r="D35" s="13"/>
      <c r="E35" s="13"/>
      <c r="F35" s="13"/>
    </row>
    <row r="36" spans="1:6" x14ac:dyDescent="0.25">
      <c r="B36" s="13"/>
      <c r="C36" s="13"/>
      <c r="D36" s="13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ht="76" customHeight="1" x14ac:dyDescent="0.3">
      <c r="A38" s="87" t="s">
        <v>51</v>
      </c>
      <c r="B38" s="87"/>
      <c r="C38" s="87"/>
      <c r="D38" s="87"/>
      <c r="E38" s="87"/>
      <c r="F38" s="87"/>
    </row>
    <row r="39" spans="1:6" x14ac:dyDescent="0.25">
      <c r="B39" s="13"/>
      <c r="C39" s="13"/>
      <c r="D39" s="13"/>
      <c r="E39" s="13"/>
      <c r="F39" s="13"/>
    </row>
    <row r="40" spans="1:6" x14ac:dyDescent="0.25">
      <c r="A40" s="9" t="s">
        <v>50</v>
      </c>
      <c r="B40" s="13"/>
      <c r="C40" s="13"/>
      <c r="D40" s="13"/>
      <c r="E40" s="13"/>
      <c r="F40" s="13"/>
    </row>
    <row r="41" spans="1:6" x14ac:dyDescent="0.25">
      <c r="A41" t="s">
        <v>1</v>
      </c>
      <c r="B41" s="13">
        <v>50018186.170000002</v>
      </c>
      <c r="C41" s="13"/>
      <c r="D41" s="13">
        <v>88854652.309999987</v>
      </c>
      <c r="E41" s="13"/>
      <c r="F41" s="13">
        <v>100304015.86999999</v>
      </c>
    </row>
    <row r="42" spans="1:6" x14ac:dyDescent="0.25">
      <c r="A42" t="s">
        <v>2</v>
      </c>
      <c r="B42" s="13">
        <v>45401071.920000002</v>
      </c>
      <c r="C42" s="13"/>
      <c r="D42" s="13">
        <v>80506203.709999993</v>
      </c>
      <c r="E42" s="13"/>
      <c r="F42" s="13">
        <v>90888191.899999991</v>
      </c>
    </row>
    <row r="43" spans="1:6" x14ac:dyDescent="0.25">
      <c r="A43" t="s">
        <v>0</v>
      </c>
      <c r="B43" s="13">
        <v>6128</v>
      </c>
      <c r="C43" s="13"/>
      <c r="D43" s="13">
        <v>8390</v>
      </c>
      <c r="E43" s="13"/>
      <c r="F43" s="13">
        <v>28606.91</v>
      </c>
    </row>
    <row r="44" spans="1:6" x14ac:dyDescent="0.25">
      <c r="A44" t="s">
        <v>31</v>
      </c>
      <c r="B44" s="13">
        <v>4610986.25</v>
      </c>
      <c r="C44" s="13"/>
      <c r="D44" s="13">
        <v>8340058.6000000034</v>
      </c>
      <c r="E44" s="13"/>
      <c r="F44" s="13">
        <v>9387217.0600000042</v>
      </c>
    </row>
    <row r="45" spans="1:6" x14ac:dyDescent="0.25">
      <c r="A45" t="s">
        <v>25</v>
      </c>
      <c r="B45" s="13">
        <v>2536042.4375</v>
      </c>
      <c r="C45" s="13"/>
      <c r="D45" s="13">
        <v>4587032.2300000004</v>
      </c>
      <c r="E45" s="13"/>
      <c r="F45" s="13">
        <v>5162969.3830000032</v>
      </c>
    </row>
    <row r="46" spans="1:6" x14ac:dyDescent="0.25">
      <c r="A46" t="s">
        <v>32</v>
      </c>
      <c r="B46" s="13">
        <v>2074943.8125</v>
      </c>
      <c r="C46" s="13"/>
      <c r="D46" s="13">
        <v>3753026.37</v>
      </c>
      <c r="E46" s="13"/>
      <c r="F46" s="13">
        <v>4224247.677000002</v>
      </c>
    </row>
    <row r="47" spans="1:6" x14ac:dyDescent="0.25">
      <c r="A47" t="s">
        <v>5</v>
      </c>
      <c r="B47" s="13">
        <v>2000</v>
      </c>
      <c r="C47" s="13"/>
      <c r="D47" s="13"/>
      <c r="E47" s="13"/>
      <c r="F47" s="13"/>
    </row>
    <row r="48" spans="1:6" x14ac:dyDescent="0.25">
      <c r="B48" s="13"/>
      <c r="C48" s="13"/>
      <c r="D48" s="13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A50" s="8" t="s">
        <v>6</v>
      </c>
      <c r="B50" s="13"/>
      <c r="C50" s="13"/>
      <c r="D50" s="13"/>
      <c r="E50" s="13"/>
      <c r="F50" s="13"/>
    </row>
    <row r="51" spans="1:6" x14ac:dyDescent="0.25">
      <c r="A51" t="s">
        <v>1</v>
      </c>
      <c r="B51" s="13">
        <v>199574113.71000001</v>
      </c>
      <c r="C51" s="13"/>
      <c r="D51" s="13">
        <v>349376089.94000006</v>
      </c>
      <c r="E51" s="13"/>
      <c r="F51" s="13">
        <v>1403281749.5599999</v>
      </c>
    </row>
    <row r="52" spans="1:6" x14ac:dyDescent="0.25">
      <c r="A52" t="s">
        <v>2</v>
      </c>
      <c r="B52" s="13">
        <v>180991203.34999999</v>
      </c>
      <c r="C52" s="13"/>
      <c r="D52" s="13">
        <v>316662876.24999994</v>
      </c>
      <c r="E52" s="13"/>
      <c r="F52" s="13">
        <v>1272997718.21</v>
      </c>
    </row>
    <row r="53" spans="1:6" x14ac:dyDescent="0.25">
      <c r="A53" t="s">
        <v>0</v>
      </c>
      <c r="B53" s="13">
        <v>208274.75</v>
      </c>
      <c r="C53" s="13"/>
      <c r="D53" s="13">
        <v>235918</v>
      </c>
      <c r="E53" s="13"/>
      <c r="F53" s="13">
        <v>674650.66</v>
      </c>
    </row>
    <row r="54" spans="1:6" x14ac:dyDescent="0.25">
      <c r="A54" t="s">
        <v>30</v>
      </c>
      <c r="B54" s="13">
        <v>0</v>
      </c>
      <c r="C54" s="13"/>
      <c r="D54" s="13">
        <v>0</v>
      </c>
      <c r="E54" s="13"/>
      <c r="F54" s="13">
        <v>199152.03</v>
      </c>
    </row>
    <row r="55" spans="1:6" x14ac:dyDescent="0.25">
      <c r="A55" t="s">
        <v>31</v>
      </c>
      <c r="B55" s="13">
        <v>18374635.609999999</v>
      </c>
      <c r="C55" s="13"/>
      <c r="D55" s="13">
        <v>32477295.689999998</v>
      </c>
      <c r="E55" s="13"/>
      <c r="F55" s="13">
        <v>129808532.71999998</v>
      </c>
    </row>
    <row r="56" spans="1:6" x14ac:dyDescent="0.25">
      <c r="A56" t="s">
        <v>25</v>
      </c>
      <c r="B56" s="13">
        <v>10106049.5855</v>
      </c>
      <c r="C56" s="13"/>
      <c r="D56" s="13">
        <v>17862512.629500002</v>
      </c>
      <c r="E56" s="13"/>
      <c r="F56" s="13">
        <v>71394692.995999992</v>
      </c>
    </row>
    <row r="57" spans="1:6" x14ac:dyDescent="0.25">
      <c r="A57" t="s">
        <v>32</v>
      </c>
      <c r="B57" s="13">
        <v>8268586.0245000003</v>
      </c>
      <c r="C57" s="13"/>
      <c r="D57" s="13">
        <v>14614783.0605</v>
      </c>
      <c r="E57" s="13"/>
      <c r="F57" s="13">
        <v>58413839.723999992</v>
      </c>
    </row>
    <row r="58" spans="1:6" x14ac:dyDescent="0.25">
      <c r="A58" t="s">
        <v>5</v>
      </c>
      <c r="B58" s="24">
        <v>7929</v>
      </c>
    </row>
    <row r="61" spans="1:6" ht="76.5" customHeight="1" x14ac:dyDescent="0.3">
      <c r="A61" s="87" t="s">
        <v>51</v>
      </c>
      <c r="B61" s="87"/>
      <c r="C61" s="87"/>
      <c r="D61" s="87"/>
      <c r="E61" s="87"/>
      <c r="F61" s="87"/>
    </row>
    <row r="62" spans="1:6" ht="13" x14ac:dyDescent="0.3">
      <c r="A62" s="27"/>
    </row>
    <row r="63" spans="1:6" ht="13" x14ac:dyDescent="0.3">
      <c r="A63" s="27"/>
    </row>
    <row r="64" spans="1:6" ht="13" x14ac:dyDescent="0.3">
      <c r="A64" s="27"/>
    </row>
    <row r="65" spans="1:1" ht="13" x14ac:dyDescent="0.3">
      <c r="A65" s="27"/>
    </row>
  </sheetData>
  <mergeCells count="4">
    <mergeCell ref="A1:F1"/>
    <mergeCell ref="A2:F2"/>
    <mergeCell ref="A38:F38"/>
    <mergeCell ref="A61:F61"/>
  </mergeCells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1"/>
  <sheetViews>
    <sheetView workbookViewId="0">
      <selection activeCell="D8" sqref="D8"/>
    </sheetView>
  </sheetViews>
  <sheetFormatPr defaultRowHeight="13" x14ac:dyDescent="0.3"/>
  <cols>
    <col min="1" max="1" width="22.7265625" bestFit="1" customWidth="1"/>
    <col min="2" max="2" width="14.453125" bestFit="1" customWidth="1"/>
    <col min="3" max="3" width="2" customWidth="1"/>
    <col min="4" max="4" width="14.453125" bestFit="1" customWidth="1"/>
    <col min="5" max="5" width="2.26953125" customWidth="1"/>
    <col min="6" max="6" width="15.54296875" bestFit="1" customWidth="1"/>
    <col min="7" max="7" width="9.1796875" style="1"/>
  </cols>
  <sheetData>
    <row r="1" spans="1:7" ht="60.75" customHeight="1" x14ac:dyDescent="0.3">
      <c r="A1" s="82"/>
      <c r="B1" s="82"/>
      <c r="C1" s="82"/>
      <c r="D1" s="82"/>
      <c r="E1" s="82"/>
      <c r="F1" s="82"/>
    </row>
    <row r="2" spans="1:7" ht="26.25" customHeight="1" x14ac:dyDescent="0.35">
      <c r="A2" s="83" t="s">
        <v>22</v>
      </c>
      <c r="B2" s="84"/>
      <c r="C2" s="84"/>
      <c r="D2" s="84"/>
      <c r="E2" s="84"/>
      <c r="F2" s="84"/>
    </row>
    <row r="3" spans="1:7" ht="26.25" customHeight="1" x14ac:dyDescent="0.3"/>
    <row r="4" spans="1:7" x14ac:dyDescent="0.3">
      <c r="B4" s="10"/>
      <c r="C4" s="10"/>
      <c r="D4" s="12" t="s">
        <v>14</v>
      </c>
      <c r="E4" s="10"/>
      <c r="F4" s="12" t="s">
        <v>13</v>
      </c>
    </row>
    <row r="5" spans="1:7" x14ac:dyDescent="0.3">
      <c r="A5" s="9"/>
      <c r="B5" s="9" t="s">
        <v>19</v>
      </c>
      <c r="C5" s="9"/>
      <c r="D5" s="11" t="s">
        <v>11</v>
      </c>
      <c r="F5" s="11" t="s">
        <v>8</v>
      </c>
      <c r="G5" s="2"/>
    </row>
    <row r="7" spans="1:7" x14ac:dyDescent="0.3">
      <c r="A7" s="8" t="s">
        <v>3</v>
      </c>
      <c r="B7" s="8"/>
      <c r="C7" s="8"/>
    </row>
    <row r="8" spans="1:7" x14ac:dyDescent="0.3">
      <c r="A8" t="s">
        <v>1</v>
      </c>
      <c r="B8" s="13">
        <v>1257525.01</v>
      </c>
      <c r="D8" s="13">
        <v>1257525.01</v>
      </c>
      <c r="F8" s="13">
        <v>1257525.01</v>
      </c>
    </row>
    <row r="9" spans="1:7" x14ac:dyDescent="0.3">
      <c r="A9" t="s">
        <v>2</v>
      </c>
      <c r="B9" s="13">
        <v>1162475.53</v>
      </c>
      <c r="D9" s="13">
        <v>1162475.53</v>
      </c>
      <c r="F9" s="13">
        <v>1162475.53</v>
      </c>
    </row>
    <row r="10" spans="1:7" x14ac:dyDescent="0.3">
      <c r="A10" t="s">
        <v>0</v>
      </c>
      <c r="B10" s="13">
        <v>0</v>
      </c>
      <c r="D10" s="13">
        <v>0</v>
      </c>
      <c r="F10" s="13">
        <v>0</v>
      </c>
    </row>
    <row r="11" spans="1:7" x14ac:dyDescent="0.3">
      <c r="A11" t="s">
        <v>31</v>
      </c>
      <c r="B11" s="13">
        <f>+B8-B9-B10</f>
        <v>95049.479999999981</v>
      </c>
      <c r="D11" s="13">
        <f>+D8-D9-D10</f>
        <v>95049.479999999981</v>
      </c>
      <c r="F11" s="13">
        <f>+F8-F9-F10</f>
        <v>95049.479999999981</v>
      </c>
    </row>
    <row r="12" spans="1:7" x14ac:dyDescent="0.3">
      <c r="A12" t="s">
        <v>25</v>
      </c>
      <c r="B12" s="13">
        <v>52277.213999999993</v>
      </c>
      <c r="D12" s="13">
        <v>52277.213999999993</v>
      </c>
      <c r="F12" s="13">
        <v>52277.213999999993</v>
      </c>
    </row>
    <row r="13" spans="1:7" x14ac:dyDescent="0.3">
      <c r="A13" t="s">
        <v>32</v>
      </c>
      <c r="B13" s="13">
        <v>42772.265999999996</v>
      </c>
      <c r="D13" s="13">
        <v>42772.265999999996</v>
      </c>
      <c r="F13" s="13">
        <v>42772.265999999996</v>
      </c>
    </row>
    <row r="14" spans="1:7" x14ac:dyDescent="0.3">
      <c r="A14" t="s">
        <v>5</v>
      </c>
      <c r="B14" s="17">
        <v>1099</v>
      </c>
    </row>
    <row r="17" spans="1:1" x14ac:dyDescent="0.3">
      <c r="A17" s="18" t="s">
        <v>33</v>
      </c>
    </row>
    <row r="18" spans="1:1" x14ac:dyDescent="0.3">
      <c r="A18" s="23" t="s">
        <v>36</v>
      </c>
    </row>
    <row r="19" spans="1:1" x14ac:dyDescent="0.3">
      <c r="A19" s="23" t="s">
        <v>35</v>
      </c>
    </row>
    <row r="20" spans="1:1" x14ac:dyDescent="0.3">
      <c r="A20" s="23" t="s">
        <v>34</v>
      </c>
    </row>
    <row r="21" spans="1:1" x14ac:dyDescent="0.3">
      <c r="A21" s="23" t="s">
        <v>39</v>
      </c>
    </row>
  </sheetData>
  <mergeCells count="2">
    <mergeCell ref="A1:F1"/>
    <mergeCell ref="A2:F2"/>
  </mergeCells>
  <phoneticPr fontId="6" type="noConversion"/>
  <pageMargins left="0.75" right="0.75" top="1" bottom="1" header="0.5" footer="0.5"/>
  <headerFooter alignWithMargins="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F65"/>
  <sheetViews>
    <sheetView zoomScaleNormal="100" workbookViewId="0">
      <selection sqref="A1:IV65536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17.26953125" bestFit="1" customWidth="1"/>
    <col min="5" max="5" width="3.7265625" customWidth="1"/>
    <col min="6" max="6" width="17.26953125" bestFit="1" customWidth="1"/>
  </cols>
  <sheetData>
    <row r="1" spans="1:6" ht="63" customHeight="1" x14ac:dyDescent="0.25">
      <c r="A1" s="89"/>
      <c r="B1" s="89"/>
      <c r="C1" s="89"/>
      <c r="D1" s="89"/>
      <c r="E1" s="89"/>
      <c r="F1" s="89"/>
    </row>
    <row r="2" spans="1:6" ht="17.5" x14ac:dyDescent="0.35">
      <c r="A2" s="83" t="s">
        <v>22</v>
      </c>
      <c r="B2" s="84"/>
      <c r="C2" s="84"/>
      <c r="D2" s="84"/>
      <c r="E2" s="84"/>
      <c r="F2" s="84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53</v>
      </c>
      <c r="E4" s="10"/>
      <c r="F4" s="16" t="s">
        <v>28</v>
      </c>
    </row>
    <row r="5" spans="1:6" x14ac:dyDescent="0.25">
      <c r="A5" s="9"/>
      <c r="B5" s="11" t="s">
        <v>57</v>
      </c>
      <c r="C5" s="9"/>
      <c r="D5" s="11" t="s">
        <v>11</v>
      </c>
      <c r="F5" s="11" t="s">
        <v>8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29179714.770000003</v>
      </c>
      <c r="C8" s="13"/>
      <c r="D8" s="13">
        <v>88891136.209999993</v>
      </c>
      <c r="E8" s="13"/>
      <c r="F8" s="13">
        <v>352865256.27000004</v>
      </c>
    </row>
    <row r="9" spans="1:6" x14ac:dyDescent="0.25">
      <c r="A9" t="s">
        <v>2</v>
      </c>
      <c r="B9" s="13">
        <v>26312101.600000001</v>
      </c>
      <c r="C9" s="13"/>
      <c r="D9" s="13">
        <v>80195897.590000004</v>
      </c>
      <c r="E9" s="13"/>
      <c r="F9" s="13">
        <v>318639429.22000003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2867613.17</v>
      </c>
      <c r="C12" s="13"/>
      <c r="D12" s="13">
        <v>8695238.620000001</v>
      </c>
      <c r="E12" s="13"/>
      <c r="F12" s="13">
        <v>34418569.079999998</v>
      </c>
    </row>
    <row r="13" spans="1:6" x14ac:dyDescent="0.25">
      <c r="A13" t="s">
        <v>25</v>
      </c>
      <c r="B13" s="13">
        <v>1577187.243500001</v>
      </c>
      <c r="C13" s="13"/>
      <c r="D13" s="13">
        <v>4782381.2410000013</v>
      </c>
      <c r="E13" s="13"/>
      <c r="F13" s="13">
        <v>18930212.993999999</v>
      </c>
    </row>
    <row r="14" spans="1:6" x14ac:dyDescent="0.25">
      <c r="A14" t="s">
        <v>32</v>
      </c>
      <c r="B14" s="13">
        <v>1290425.9265000008</v>
      </c>
      <c r="C14" s="13"/>
      <c r="D14" s="13">
        <v>3912857.3790000007</v>
      </c>
      <c r="E14" s="13"/>
      <c r="F14" s="13">
        <v>15488356.085999999</v>
      </c>
    </row>
    <row r="15" spans="1:6" x14ac:dyDescent="0.25">
      <c r="A15" t="s">
        <v>5</v>
      </c>
      <c r="B15" s="26">
        <v>1109</v>
      </c>
      <c r="C15" s="13"/>
      <c r="D15" s="13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51030288.560000002</v>
      </c>
      <c r="C19" s="13"/>
      <c r="D19" s="13">
        <v>153868911.19</v>
      </c>
      <c r="E19" s="13"/>
      <c r="F19" s="13">
        <v>632123254</v>
      </c>
    </row>
    <row r="20" spans="1:6" x14ac:dyDescent="0.25">
      <c r="A20" t="s">
        <v>2</v>
      </c>
      <c r="B20" s="13">
        <v>46412530.520000003</v>
      </c>
      <c r="C20" s="13"/>
      <c r="D20" s="13">
        <v>140126693.01000002</v>
      </c>
      <c r="E20" s="13"/>
      <c r="F20" s="13">
        <v>576170965.36000001</v>
      </c>
    </row>
    <row r="21" spans="1:6" x14ac:dyDescent="0.25">
      <c r="A21" t="s">
        <v>0</v>
      </c>
      <c r="B21" s="13">
        <v>28515.25</v>
      </c>
      <c r="C21" s="13"/>
      <c r="D21" s="13">
        <v>101196.5</v>
      </c>
      <c r="E21" s="13"/>
      <c r="F21" s="13">
        <v>512098.25</v>
      </c>
    </row>
    <row r="22" spans="1:6" x14ac:dyDescent="0.25">
      <c r="A22" t="s">
        <v>31</v>
      </c>
      <c r="B22" s="13">
        <v>4589242.79</v>
      </c>
      <c r="C22" s="13"/>
      <c r="D22" s="13">
        <v>13641021.679999992</v>
      </c>
      <c r="E22" s="13"/>
      <c r="F22" s="13">
        <v>55440190.390000001</v>
      </c>
    </row>
    <row r="23" spans="1:6" x14ac:dyDescent="0.25">
      <c r="A23" t="s">
        <v>25</v>
      </c>
      <c r="B23" s="13">
        <v>2524083.5344999996</v>
      </c>
      <c r="C23" s="13"/>
      <c r="D23" s="13">
        <v>7502561.9239999959</v>
      </c>
      <c r="E23" s="13"/>
      <c r="F23" s="13">
        <v>30492104.714500003</v>
      </c>
    </row>
    <row r="24" spans="1:6" x14ac:dyDescent="0.25">
      <c r="A24" t="s">
        <v>32</v>
      </c>
      <c r="B24" s="13">
        <v>2065159.2554999997</v>
      </c>
      <c r="C24" s="13"/>
      <c r="D24" s="13">
        <v>6138459.7559999963</v>
      </c>
      <c r="E24" s="13"/>
      <c r="F24" s="13">
        <v>24948085.675500002</v>
      </c>
    </row>
    <row r="25" spans="1:6" x14ac:dyDescent="0.25">
      <c r="A25" t="s">
        <v>5</v>
      </c>
      <c r="B25" s="26">
        <v>2076</v>
      </c>
      <c r="C25" s="13"/>
      <c r="D25" s="13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13"/>
      <c r="C27" s="13"/>
      <c r="D27" s="13"/>
      <c r="E27" s="13"/>
      <c r="F27" s="13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50989618.950000003</v>
      </c>
      <c r="C29" s="13"/>
      <c r="D29" s="13">
        <v>148961012.50999999</v>
      </c>
      <c r="E29" s="13"/>
      <c r="F29" s="13">
        <v>449188845.69999999</v>
      </c>
    </row>
    <row r="30" spans="1:6" x14ac:dyDescent="0.25">
      <c r="A30" t="s">
        <v>2</v>
      </c>
      <c r="B30" s="13">
        <v>46116254.060000002</v>
      </c>
      <c r="C30" s="13"/>
      <c r="D30" s="13">
        <v>134674968.12</v>
      </c>
      <c r="E30" s="13"/>
      <c r="F30" s="13">
        <v>406140017.91000003</v>
      </c>
    </row>
    <row r="31" spans="1:6" x14ac:dyDescent="0.25">
      <c r="A31" t="s">
        <v>0</v>
      </c>
      <c r="B31" s="13">
        <v>99431.25</v>
      </c>
      <c r="C31" s="13"/>
      <c r="D31" s="13">
        <v>254278</v>
      </c>
      <c r="E31" s="13"/>
      <c r="F31" s="13">
        <v>255482</v>
      </c>
    </row>
    <row r="32" spans="1:6" x14ac:dyDescent="0.25">
      <c r="A32" t="s">
        <v>31</v>
      </c>
      <c r="B32" s="13">
        <v>4773933.6399999997</v>
      </c>
      <c r="C32" s="13"/>
      <c r="D32" s="13">
        <v>14031766.390000002</v>
      </c>
      <c r="E32" s="13"/>
      <c r="F32" s="13">
        <v>42793345.789999999</v>
      </c>
    </row>
    <row r="33" spans="1:6" x14ac:dyDescent="0.25">
      <c r="A33" t="s">
        <v>25</v>
      </c>
      <c r="B33" s="13">
        <v>2625663.5020000003</v>
      </c>
      <c r="C33" s="13"/>
      <c r="D33" s="13">
        <v>7717471.5145000024</v>
      </c>
      <c r="E33" s="13"/>
      <c r="F33" s="13">
        <v>23536340.184500001</v>
      </c>
    </row>
    <row r="34" spans="1:6" x14ac:dyDescent="0.25">
      <c r="A34" t="s">
        <v>32</v>
      </c>
      <c r="B34" s="13">
        <v>2148270.1380000003</v>
      </c>
      <c r="C34" s="13"/>
      <c r="D34" s="13">
        <v>6314294.875500001</v>
      </c>
      <c r="E34" s="13"/>
      <c r="F34" s="13">
        <v>19257005.605500001</v>
      </c>
    </row>
    <row r="35" spans="1:6" x14ac:dyDescent="0.25">
      <c r="A35" t="s">
        <v>5</v>
      </c>
      <c r="B35" s="24">
        <v>2744</v>
      </c>
      <c r="C35" s="13"/>
      <c r="D35" s="13"/>
      <c r="E35" s="13"/>
      <c r="F35" s="13"/>
    </row>
    <row r="36" spans="1:6" x14ac:dyDescent="0.25">
      <c r="B36" s="13"/>
      <c r="C36" s="13"/>
      <c r="D36" s="13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ht="76" customHeight="1" x14ac:dyDescent="0.3">
      <c r="A38" s="87" t="s">
        <v>51</v>
      </c>
      <c r="B38" s="87"/>
      <c r="C38" s="87"/>
      <c r="D38" s="87"/>
      <c r="E38" s="87"/>
      <c r="F38" s="87"/>
    </row>
    <row r="39" spans="1:6" x14ac:dyDescent="0.25">
      <c r="B39" s="13"/>
      <c r="C39" s="13"/>
      <c r="D39" s="13"/>
      <c r="E39" s="13"/>
      <c r="F39" s="13"/>
    </row>
    <row r="40" spans="1:6" x14ac:dyDescent="0.25">
      <c r="A40" s="9" t="s">
        <v>50</v>
      </c>
      <c r="B40" s="13"/>
      <c r="C40" s="13"/>
      <c r="D40" s="13"/>
      <c r="E40" s="13"/>
      <c r="F40" s="13"/>
    </row>
    <row r="41" spans="1:6" x14ac:dyDescent="0.25">
      <c r="A41" t="s">
        <v>1</v>
      </c>
      <c r="B41" s="13">
        <v>41679819.189999998</v>
      </c>
      <c r="C41" s="13"/>
      <c r="D41" s="13">
        <v>130534471.49999999</v>
      </c>
      <c r="E41" s="13"/>
      <c r="F41" s="13">
        <v>141983835.05999997</v>
      </c>
    </row>
    <row r="42" spans="1:6" x14ac:dyDescent="0.25">
      <c r="A42" t="s">
        <v>2</v>
      </c>
      <c r="B42" s="13">
        <v>37851218.490000002</v>
      </c>
      <c r="C42" s="13"/>
      <c r="D42" s="13">
        <v>118357422.2</v>
      </c>
      <c r="E42" s="13"/>
      <c r="F42" s="13">
        <v>128739410.39</v>
      </c>
    </row>
    <row r="43" spans="1:6" x14ac:dyDescent="0.25">
      <c r="A43" t="s">
        <v>0</v>
      </c>
      <c r="B43" s="13">
        <v>10679</v>
      </c>
      <c r="C43" s="13"/>
      <c r="D43" s="13">
        <v>19069</v>
      </c>
      <c r="E43" s="13"/>
      <c r="F43" s="13">
        <v>39285.910000000003</v>
      </c>
    </row>
    <row r="44" spans="1:6" x14ac:dyDescent="0.25">
      <c r="A44" t="s">
        <v>31</v>
      </c>
      <c r="B44" s="13">
        <v>3817921.7</v>
      </c>
      <c r="C44" s="13"/>
      <c r="D44" s="13">
        <v>12157980.300000003</v>
      </c>
      <c r="E44" s="13"/>
      <c r="F44" s="13">
        <v>13205138.760000004</v>
      </c>
    </row>
    <row r="45" spans="1:6" x14ac:dyDescent="0.25">
      <c r="A45" t="s">
        <v>25</v>
      </c>
      <c r="B45" s="13">
        <v>2099856.9349999977</v>
      </c>
      <c r="C45" s="13"/>
      <c r="D45" s="13">
        <v>6686889.1650000019</v>
      </c>
      <c r="E45" s="13"/>
      <c r="F45" s="13">
        <v>7262826.3180000028</v>
      </c>
    </row>
    <row r="46" spans="1:6" x14ac:dyDescent="0.25">
      <c r="A46" t="s">
        <v>32</v>
      </c>
      <c r="B46" s="13">
        <v>1718064.764999998</v>
      </c>
      <c r="C46" s="13"/>
      <c r="D46" s="13">
        <v>5471091.1350000016</v>
      </c>
      <c r="E46" s="13"/>
      <c r="F46" s="13">
        <v>5942312.4420000017</v>
      </c>
    </row>
    <row r="47" spans="1:6" x14ac:dyDescent="0.25">
      <c r="A47" t="s">
        <v>5</v>
      </c>
      <c r="B47" s="26">
        <v>2000</v>
      </c>
      <c r="C47" s="13"/>
      <c r="D47" s="13"/>
      <c r="E47" s="13"/>
      <c r="F47" s="13"/>
    </row>
    <row r="48" spans="1:6" x14ac:dyDescent="0.25">
      <c r="B48" s="13"/>
      <c r="C48" s="13"/>
      <c r="D48" s="13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A50" s="8" t="s">
        <v>6</v>
      </c>
      <c r="B50" s="13"/>
      <c r="C50" s="13"/>
      <c r="D50" s="13"/>
      <c r="E50" s="13"/>
      <c r="F50" s="13"/>
    </row>
    <row r="51" spans="1:6" x14ac:dyDescent="0.25">
      <c r="A51" t="s">
        <v>1</v>
      </c>
      <c r="B51" s="13">
        <v>172879441.47</v>
      </c>
      <c r="C51" s="13"/>
      <c r="D51" s="13">
        <v>522255531.41000003</v>
      </c>
      <c r="E51" s="13"/>
      <c r="F51" s="13">
        <v>1576161191.03</v>
      </c>
    </row>
    <row r="52" spans="1:6" x14ac:dyDescent="0.25">
      <c r="A52" t="s">
        <v>2</v>
      </c>
      <c r="B52" s="13">
        <v>156692104.67000002</v>
      </c>
      <c r="C52" s="13"/>
      <c r="D52" s="13">
        <v>473354980.91999996</v>
      </c>
      <c r="E52" s="13"/>
      <c r="F52" s="13">
        <v>1429689822.8800001</v>
      </c>
    </row>
    <row r="53" spans="1:6" x14ac:dyDescent="0.25">
      <c r="A53" t="s">
        <v>0</v>
      </c>
      <c r="B53" s="13">
        <v>138625.5</v>
      </c>
      <c r="C53" s="13"/>
      <c r="D53" s="13">
        <v>374543.5</v>
      </c>
      <c r="E53" s="13"/>
      <c r="F53" s="13">
        <v>813276.16000000003</v>
      </c>
    </row>
    <row r="54" spans="1:6" x14ac:dyDescent="0.25">
      <c r="A54" t="s">
        <v>30</v>
      </c>
      <c r="B54" s="13">
        <v>0</v>
      </c>
      <c r="C54" s="13"/>
      <c r="D54" s="13">
        <v>0</v>
      </c>
      <c r="E54" s="13"/>
      <c r="F54" s="13">
        <v>199152.03</v>
      </c>
    </row>
    <row r="55" spans="1:6" x14ac:dyDescent="0.25">
      <c r="A55" t="s">
        <v>31</v>
      </c>
      <c r="B55" s="13">
        <v>16048711.299999997</v>
      </c>
      <c r="C55" s="13"/>
      <c r="D55" s="13">
        <v>48526006.989999995</v>
      </c>
      <c r="E55" s="13"/>
      <c r="F55" s="13">
        <v>145857244.01999998</v>
      </c>
    </row>
    <row r="56" spans="1:6" x14ac:dyDescent="0.25">
      <c r="A56" t="s">
        <v>25</v>
      </c>
      <c r="B56" s="13">
        <v>8826791.2149999999</v>
      </c>
      <c r="C56" s="13"/>
      <c r="D56" s="13">
        <v>26689303.844499998</v>
      </c>
      <c r="E56" s="13"/>
      <c r="F56" s="13">
        <v>80221484.210999995</v>
      </c>
    </row>
    <row r="57" spans="1:6" x14ac:dyDescent="0.25">
      <c r="A57" t="s">
        <v>32</v>
      </c>
      <c r="B57" s="13">
        <v>7221920.084999999</v>
      </c>
      <c r="C57" s="13"/>
      <c r="D57" s="13">
        <v>21836703.145499997</v>
      </c>
      <c r="E57" s="13"/>
      <c r="F57" s="13">
        <v>65635759.808999993</v>
      </c>
    </row>
    <row r="58" spans="1:6" x14ac:dyDescent="0.25">
      <c r="A58" t="s">
        <v>5</v>
      </c>
      <c r="B58" s="24">
        <v>7929</v>
      </c>
    </row>
    <row r="59" spans="1:6" x14ac:dyDescent="0.25">
      <c r="B59" s="26"/>
    </row>
    <row r="61" spans="1:6" ht="76.5" customHeight="1" x14ac:dyDescent="0.3">
      <c r="A61" s="87" t="s">
        <v>51</v>
      </c>
      <c r="B61" s="87"/>
      <c r="C61" s="87"/>
      <c r="D61" s="87"/>
      <c r="E61" s="87"/>
      <c r="F61" s="87"/>
    </row>
    <row r="62" spans="1:6" ht="13" x14ac:dyDescent="0.3">
      <c r="A62" s="27"/>
    </row>
    <row r="63" spans="1:6" ht="13" x14ac:dyDescent="0.3">
      <c r="A63" s="27"/>
    </row>
    <row r="64" spans="1:6" ht="13" x14ac:dyDescent="0.3">
      <c r="A64" s="27"/>
    </row>
    <row r="65" spans="1:1" ht="13" x14ac:dyDescent="0.3">
      <c r="A65" s="27"/>
    </row>
  </sheetData>
  <mergeCells count="4">
    <mergeCell ref="A1:F1"/>
    <mergeCell ref="A2:F2"/>
    <mergeCell ref="A38:F38"/>
    <mergeCell ref="A61:F61"/>
  </mergeCells>
  <phoneticPr fontId="6" type="noConversion"/>
  <pageMargins left="0.75" right="0.75" top="1" bottom="1" header="0.5" footer="0.5"/>
  <pageSetup orientation="portrait" r:id="rId1"/>
  <headerFooter alignWithMargins="0"/>
  <rowBreaks count="1" manualBreakCount="1">
    <brk id="39" max="5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65"/>
  <sheetViews>
    <sheetView workbookViewId="0">
      <selection sqref="A1:IV65536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17.26953125" bestFit="1" customWidth="1"/>
    <col min="5" max="5" width="3.7265625" customWidth="1"/>
    <col min="6" max="6" width="17.26953125" bestFit="1" customWidth="1"/>
  </cols>
  <sheetData>
    <row r="1" spans="1:6" ht="63" customHeight="1" x14ac:dyDescent="0.25">
      <c r="A1" s="89"/>
      <c r="B1" s="89"/>
      <c r="C1" s="89"/>
      <c r="D1" s="89"/>
      <c r="E1" s="89"/>
      <c r="F1" s="89"/>
    </row>
    <row r="2" spans="1:6" ht="17.5" x14ac:dyDescent="0.35">
      <c r="A2" s="83" t="s">
        <v>22</v>
      </c>
      <c r="B2" s="84"/>
      <c r="C2" s="84"/>
      <c r="D2" s="84"/>
      <c r="E2" s="84"/>
      <c r="F2" s="84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53</v>
      </c>
      <c r="E4" s="10"/>
      <c r="F4" s="16" t="s">
        <v>28</v>
      </c>
    </row>
    <row r="5" spans="1:6" x14ac:dyDescent="0.25">
      <c r="A5" s="9"/>
      <c r="B5" s="11" t="s">
        <v>58</v>
      </c>
      <c r="C5" s="9"/>
      <c r="D5" s="11" t="s">
        <v>11</v>
      </c>
      <c r="F5" s="11" t="s">
        <v>8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35433076.449999996</v>
      </c>
      <c r="C8" s="13"/>
      <c r="D8" s="13">
        <v>124324212.66</v>
      </c>
      <c r="E8" s="13"/>
      <c r="F8" s="13">
        <v>388298332.72000003</v>
      </c>
    </row>
    <row r="9" spans="1:6" x14ac:dyDescent="0.25">
      <c r="A9" t="s">
        <v>2</v>
      </c>
      <c r="B9" s="13">
        <v>32059322.950000003</v>
      </c>
      <c r="C9" s="13"/>
      <c r="D9" s="13">
        <v>112255220.54000001</v>
      </c>
      <c r="E9" s="13"/>
      <c r="F9" s="13">
        <v>350698752.17000002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3373753.4999999925</v>
      </c>
      <c r="C12" s="13"/>
      <c r="D12" s="13">
        <v>12068992.119999997</v>
      </c>
      <c r="E12" s="13"/>
      <c r="F12" s="13">
        <v>37792322.579999998</v>
      </c>
    </row>
    <row r="13" spans="1:6" x14ac:dyDescent="0.25">
      <c r="A13" t="s">
        <v>25</v>
      </c>
      <c r="B13" s="13">
        <v>1855564.4249999961</v>
      </c>
      <c r="C13" s="13"/>
      <c r="D13" s="13">
        <v>6637945.6659999993</v>
      </c>
      <c r="E13" s="13"/>
      <c r="F13" s="13">
        <v>20785777.419</v>
      </c>
    </row>
    <row r="14" spans="1:6" x14ac:dyDescent="0.25">
      <c r="A14" t="s">
        <v>32</v>
      </c>
      <c r="B14" s="13">
        <v>1518189.0749999967</v>
      </c>
      <c r="C14" s="13"/>
      <c r="D14" s="13">
        <v>5431046.453999999</v>
      </c>
      <c r="E14" s="13"/>
      <c r="F14" s="13">
        <v>17006545.160999998</v>
      </c>
    </row>
    <row r="15" spans="1:6" x14ac:dyDescent="0.25">
      <c r="A15" t="s">
        <v>5</v>
      </c>
      <c r="B15" s="26">
        <v>1109</v>
      </c>
      <c r="C15" s="13"/>
      <c r="D15" s="13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61559519.839999996</v>
      </c>
      <c r="C19" s="13"/>
      <c r="D19" s="13">
        <v>215428431.03</v>
      </c>
      <c r="E19" s="13"/>
      <c r="F19" s="13">
        <v>693682773.83999991</v>
      </c>
    </row>
    <row r="20" spans="1:6" x14ac:dyDescent="0.25">
      <c r="A20" t="s">
        <v>2</v>
      </c>
      <c r="B20" s="13">
        <v>55950278.130000003</v>
      </c>
      <c r="C20" s="13"/>
      <c r="D20" s="13">
        <v>196076971.14000005</v>
      </c>
      <c r="E20" s="13"/>
      <c r="F20" s="13">
        <v>632121243.49000001</v>
      </c>
    </row>
    <row r="21" spans="1:6" x14ac:dyDescent="0.25">
      <c r="A21" t="s">
        <v>0</v>
      </c>
      <c r="B21" s="13">
        <v>89137.5</v>
      </c>
      <c r="C21" s="13"/>
      <c r="D21" s="13">
        <v>190334</v>
      </c>
      <c r="E21" s="13"/>
      <c r="F21" s="13">
        <v>601235.75</v>
      </c>
    </row>
    <row r="22" spans="1:6" x14ac:dyDescent="0.25">
      <c r="A22" t="s">
        <v>31</v>
      </c>
      <c r="B22" s="13">
        <v>5520104.2099999934</v>
      </c>
      <c r="C22" s="13"/>
      <c r="D22" s="13">
        <v>19161125.889999993</v>
      </c>
      <c r="E22" s="13"/>
      <c r="F22" s="13">
        <v>60960294.600000001</v>
      </c>
    </row>
    <row r="23" spans="1:6" x14ac:dyDescent="0.25">
      <c r="A23" t="s">
        <v>25</v>
      </c>
      <c r="B23" s="13">
        <v>3036057.3154999968</v>
      </c>
      <c r="C23" s="13"/>
      <c r="D23" s="13">
        <v>10538619.239499997</v>
      </c>
      <c r="E23" s="13"/>
      <c r="F23" s="13">
        <v>33528162.030000005</v>
      </c>
    </row>
    <row r="24" spans="1:6" x14ac:dyDescent="0.25">
      <c r="A24" t="s">
        <v>32</v>
      </c>
      <c r="B24" s="13">
        <v>2484046.8944999971</v>
      </c>
      <c r="C24" s="13"/>
      <c r="D24" s="13">
        <v>8622506.6504999977</v>
      </c>
      <c r="E24" s="13"/>
      <c r="F24" s="13">
        <v>27432132.57</v>
      </c>
    </row>
    <row r="25" spans="1:6" x14ac:dyDescent="0.25">
      <c r="A25" t="s">
        <v>5</v>
      </c>
      <c r="B25" s="26">
        <v>2076</v>
      </c>
      <c r="C25" s="13"/>
      <c r="D25" s="13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13"/>
      <c r="C27" s="13"/>
      <c r="D27" s="13"/>
      <c r="E27" s="13"/>
      <c r="F27" s="13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58696309.629999995</v>
      </c>
      <c r="C29" s="13"/>
      <c r="D29" s="13">
        <v>207657322.14000002</v>
      </c>
      <c r="E29" s="13"/>
      <c r="F29" s="13">
        <v>507885155.33000004</v>
      </c>
    </row>
    <row r="30" spans="1:6" x14ac:dyDescent="0.25">
      <c r="A30" t="s">
        <v>2</v>
      </c>
      <c r="B30" s="13">
        <v>53019856.129999995</v>
      </c>
      <c r="C30" s="13"/>
      <c r="D30" s="13">
        <v>187694824.25000003</v>
      </c>
      <c r="E30" s="13"/>
      <c r="F30" s="13">
        <v>459159874.04000008</v>
      </c>
    </row>
    <row r="31" spans="1:6" x14ac:dyDescent="0.25">
      <c r="A31" t="s">
        <v>0</v>
      </c>
      <c r="B31" s="13">
        <v>11146</v>
      </c>
      <c r="C31" s="13"/>
      <c r="D31" s="13">
        <v>265424</v>
      </c>
      <c r="E31" s="13"/>
      <c r="F31" s="13">
        <v>266628</v>
      </c>
    </row>
    <row r="32" spans="1:6" x14ac:dyDescent="0.25">
      <c r="A32" t="s">
        <v>31</v>
      </c>
      <c r="B32" s="13">
        <v>5665307.5</v>
      </c>
      <c r="C32" s="13"/>
      <c r="D32" s="13">
        <v>19697073.890000001</v>
      </c>
      <c r="E32" s="13"/>
      <c r="F32" s="13">
        <v>48458653.289999992</v>
      </c>
    </row>
    <row r="33" spans="1:6" x14ac:dyDescent="0.25">
      <c r="A33" t="s">
        <v>25</v>
      </c>
      <c r="B33" s="13">
        <v>3115919.1250000005</v>
      </c>
      <c r="C33" s="13"/>
      <c r="D33" s="13">
        <v>10833390.639500001</v>
      </c>
      <c r="E33" s="13"/>
      <c r="F33" s="13">
        <v>26652259.309499998</v>
      </c>
    </row>
    <row r="34" spans="1:6" x14ac:dyDescent="0.25">
      <c r="A34" t="s">
        <v>32</v>
      </c>
      <c r="B34" s="13">
        <v>2549388.375</v>
      </c>
      <c r="C34" s="13"/>
      <c r="D34" s="13">
        <v>8863683.250500001</v>
      </c>
      <c r="E34" s="13"/>
      <c r="F34" s="13">
        <v>21806393.980499998</v>
      </c>
    </row>
    <row r="35" spans="1:6" x14ac:dyDescent="0.25">
      <c r="A35" t="s">
        <v>5</v>
      </c>
      <c r="B35" s="24">
        <v>2744</v>
      </c>
      <c r="C35" s="13"/>
      <c r="D35" s="13"/>
      <c r="E35" s="13"/>
      <c r="F35" s="13"/>
    </row>
    <row r="36" spans="1:6" x14ac:dyDescent="0.25">
      <c r="B36" s="13"/>
      <c r="C36" s="13"/>
      <c r="D36" s="13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ht="76" customHeight="1" x14ac:dyDescent="0.3">
      <c r="A38" s="87" t="s">
        <v>51</v>
      </c>
      <c r="B38" s="87"/>
      <c r="C38" s="87"/>
      <c r="D38" s="87"/>
      <c r="E38" s="87"/>
      <c r="F38" s="87"/>
    </row>
    <row r="39" spans="1:6" x14ac:dyDescent="0.25">
      <c r="B39" s="13"/>
      <c r="C39" s="13"/>
      <c r="D39" s="13"/>
      <c r="E39" s="13"/>
      <c r="F39" s="13"/>
    </row>
    <row r="40" spans="1:6" x14ac:dyDescent="0.25">
      <c r="A40" s="9" t="s">
        <v>50</v>
      </c>
      <c r="B40" s="13"/>
      <c r="C40" s="13"/>
      <c r="D40" s="13"/>
      <c r="E40" s="13"/>
      <c r="F40" s="13"/>
    </row>
    <row r="41" spans="1:6" ht="13" x14ac:dyDescent="0.3">
      <c r="A41" t="s">
        <v>1</v>
      </c>
      <c r="B41" s="13">
        <v>41111564.050000004</v>
      </c>
      <c r="C41" s="13"/>
      <c r="D41" s="28">
        <v>171646035.54999995</v>
      </c>
      <c r="E41" s="13"/>
      <c r="F41" s="13">
        <v>183095399.10999995</v>
      </c>
    </row>
    <row r="42" spans="1:6" ht="13" x14ac:dyDescent="0.3">
      <c r="A42" t="s">
        <v>2</v>
      </c>
      <c r="B42" s="13">
        <v>37347597.219999999</v>
      </c>
      <c r="C42" s="13"/>
      <c r="D42" s="28">
        <v>155705019.42000002</v>
      </c>
      <c r="E42" s="13"/>
      <c r="F42" s="13">
        <v>166087007.61000001</v>
      </c>
    </row>
    <row r="43" spans="1:6" ht="13" x14ac:dyDescent="0.3">
      <c r="A43" t="s">
        <v>0</v>
      </c>
      <c r="B43" s="13">
        <v>24095.25</v>
      </c>
      <c r="C43" s="13"/>
      <c r="D43" s="28">
        <v>43164.25</v>
      </c>
      <c r="E43" s="13"/>
      <c r="F43" s="13">
        <v>63381.16</v>
      </c>
    </row>
    <row r="44" spans="1:6" ht="13" x14ac:dyDescent="0.3">
      <c r="A44" t="s">
        <v>31</v>
      </c>
      <c r="B44" s="13">
        <v>3739871.5800000057</v>
      </c>
      <c r="C44" s="13"/>
      <c r="D44" s="28">
        <v>15897851.880000005</v>
      </c>
      <c r="E44" s="13"/>
      <c r="F44" s="13">
        <v>16945010.340000004</v>
      </c>
    </row>
    <row r="45" spans="1:6" x14ac:dyDescent="0.25">
      <c r="A45" t="s">
        <v>25</v>
      </c>
      <c r="B45" s="13">
        <v>2056929.3690000032</v>
      </c>
      <c r="C45" s="13"/>
      <c r="D45" s="13">
        <v>8743818.5340000037</v>
      </c>
      <c r="E45" s="13"/>
      <c r="F45" s="13">
        <v>9319755.6870000027</v>
      </c>
    </row>
    <row r="46" spans="1:6" x14ac:dyDescent="0.25">
      <c r="A46" t="s">
        <v>32</v>
      </c>
      <c r="B46" s="13">
        <v>1682942.2110000027</v>
      </c>
      <c r="C46" s="13"/>
      <c r="D46" s="13">
        <v>7154033.3460000018</v>
      </c>
      <c r="E46" s="13"/>
      <c r="F46" s="13">
        <v>7625254.6530000018</v>
      </c>
    </row>
    <row r="47" spans="1:6" x14ac:dyDescent="0.25">
      <c r="A47" t="s">
        <v>5</v>
      </c>
      <c r="B47" s="26">
        <v>2000</v>
      </c>
      <c r="C47" s="13"/>
      <c r="D47" s="13"/>
      <c r="E47" s="13"/>
      <c r="F47" s="13"/>
    </row>
    <row r="48" spans="1:6" x14ac:dyDescent="0.25">
      <c r="B48" s="13"/>
      <c r="C48" s="13"/>
      <c r="D48" s="13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A50" s="8" t="s">
        <v>6</v>
      </c>
      <c r="B50" s="13"/>
      <c r="C50" s="13"/>
      <c r="D50" s="13"/>
      <c r="E50" s="13"/>
      <c r="F50" s="13"/>
    </row>
    <row r="51" spans="1:6" x14ac:dyDescent="0.25">
      <c r="A51" t="s">
        <v>1</v>
      </c>
      <c r="B51" s="13">
        <v>196800469.97</v>
      </c>
      <c r="C51" s="13"/>
      <c r="D51" s="13">
        <v>719056001.38000011</v>
      </c>
      <c r="E51" s="13"/>
      <c r="F51" s="13">
        <v>1772961661</v>
      </c>
    </row>
    <row r="52" spans="1:6" x14ac:dyDescent="0.25">
      <c r="A52" t="s">
        <v>2</v>
      </c>
      <c r="B52" s="13">
        <v>178377054.43000001</v>
      </c>
      <c r="C52" s="13"/>
      <c r="D52" s="13">
        <v>651732035.34999979</v>
      </c>
      <c r="E52" s="13"/>
      <c r="F52" s="13">
        <v>1608066877.3099999</v>
      </c>
    </row>
    <row r="53" spans="1:6" x14ac:dyDescent="0.25">
      <c r="A53" t="s">
        <v>0</v>
      </c>
      <c r="B53" s="13">
        <v>124378.75</v>
      </c>
      <c r="C53" s="13"/>
      <c r="D53" s="13">
        <v>498922.25</v>
      </c>
      <c r="E53" s="13"/>
      <c r="F53" s="13">
        <v>937654.91</v>
      </c>
    </row>
    <row r="54" spans="1:6" x14ac:dyDescent="0.25">
      <c r="A54" t="s">
        <v>30</v>
      </c>
      <c r="B54" s="13">
        <v>0</v>
      </c>
      <c r="C54" s="13"/>
      <c r="D54" s="13">
        <v>0</v>
      </c>
      <c r="E54" s="13"/>
      <c r="F54" s="13">
        <v>199152.03</v>
      </c>
    </row>
    <row r="55" spans="1:6" x14ac:dyDescent="0.25">
      <c r="A55" t="s">
        <v>31</v>
      </c>
      <c r="B55" s="13">
        <v>18299036.789999992</v>
      </c>
      <c r="C55" s="13"/>
      <c r="D55" s="13">
        <v>66825043.779999994</v>
      </c>
      <c r="E55" s="13"/>
      <c r="F55" s="13">
        <v>164156280.80999997</v>
      </c>
    </row>
    <row r="56" spans="1:6" x14ac:dyDescent="0.25">
      <c r="A56" t="s">
        <v>25</v>
      </c>
      <c r="B56" s="13">
        <v>10064470.234499997</v>
      </c>
      <c r="C56" s="13"/>
      <c r="D56" s="13">
        <v>36753774.078999996</v>
      </c>
      <c r="E56" s="13"/>
      <c r="F56" s="13">
        <v>90285954.445499986</v>
      </c>
    </row>
    <row r="57" spans="1:6" x14ac:dyDescent="0.25">
      <c r="A57" t="s">
        <v>32</v>
      </c>
      <c r="B57" s="13">
        <v>8234566.5554999961</v>
      </c>
      <c r="C57" s="13"/>
      <c r="D57" s="13">
        <v>30071269.700999998</v>
      </c>
      <c r="E57" s="13"/>
      <c r="F57" s="13">
        <v>73870326.364499986</v>
      </c>
    </row>
    <row r="58" spans="1:6" x14ac:dyDescent="0.25">
      <c r="A58" t="s">
        <v>5</v>
      </c>
      <c r="B58" s="24">
        <v>7929</v>
      </c>
    </row>
    <row r="61" spans="1:6" ht="76.5" customHeight="1" x14ac:dyDescent="0.3">
      <c r="A61" s="87" t="s">
        <v>51</v>
      </c>
      <c r="B61" s="87"/>
      <c r="C61" s="87"/>
      <c r="D61" s="87"/>
      <c r="E61" s="87"/>
      <c r="F61" s="87"/>
    </row>
    <row r="62" spans="1:6" ht="13" x14ac:dyDescent="0.3">
      <c r="A62" s="27"/>
    </row>
    <row r="63" spans="1:6" ht="13" x14ac:dyDescent="0.3">
      <c r="A63" s="27"/>
    </row>
    <row r="64" spans="1:6" ht="13" x14ac:dyDescent="0.3">
      <c r="A64" s="27"/>
    </row>
    <row r="65" spans="1:1" ht="13" x14ac:dyDescent="0.3">
      <c r="A65" s="27"/>
    </row>
  </sheetData>
  <mergeCells count="4">
    <mergeCell ref="A1:F1"/>
    <mergeCell ref="A2:F2"/>
    <mergeCell ref="A38:F38"/>
    <mergeCell ref="A61:F61"/>
  </mergeCells>
  <phoneticPr fontId="6" type="noConversion"/>
  <pageMargins left="0.75" right="0.75" top="1" bottom="1" header="0.5" footer="0.5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65"/>
  <sheetViews>
    <sheetView workbookViewId="0">
      <selection sqref="A1:IV65536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17.26953125" bestFit="1" customWidth="1"/>
    <col min="5" max="5" width="3.7265625" customWidth="1"/>
    <col min="6" max="6" width="15.54296875" customWidth="1"/>
    <col min="7" max="7" width="3.7265625" customWidth="1"/>
    <col min="8" max="8" width="17.26953125" bestFit="1" customWidth="1"/>
  </cols>
  <sheetData>
    <row r="1" spans="1:8" ht="63" customHeight="1" x14ac:dyDescent="0.25">
      <c r="A1" s="89"/>
      <c r="B1" s="89"/>
      <c r="C1" s="89"/>
      <c r="D1" s="89"/>
      <c r="E1" s="89"/>
      <c r="F1" s="89"/>
      <c r="G1" s="89"/>
      <c r="H1" s="89"/>
    </row>
    <row r="2" spans="1:8" ht="17.5" x14ac:dyDescent="0.35">
      <c r="A2" s="83" t="s">
        <v>22</v>
      </c>
      <c r="B2" s="84"/>
      <c r="C2" s="84"/>
      <c r="D2" s="84"/>
      <c r="E2" s="84"/>
      <c r="F2" s="84"/>
      <c r="G2" s="84"/>
      <c r="H2" s="84"/>
    </row>
    <row r="3" spans="1:8" ht="17.5" x14ac:dyDescent="0.35">
      <c r="A3" s="14"/>
      <c r="B3" s="15"/>
      <c r="C3" s="15"/>
      <c r="D3" s="15"/>
      <c r="E3" s="15"/>
      <c r="F3" s="15"/>
      <c r="G3" s="15"/>
      <c r="H3" s="15"/>
    </row>
    <row r="4" spans="1:8" x14ac:dyDescent="0.25">
      <c r="B4" s="16" t="s">
        <v>55</v>
      </c>
      <c r="C4" s="10"/>
      <c r="D4" s="16" t="s">
        <v>53</v>
      </c>
      <c r="E4" s="10"/>
      <c r="F4" s="16" t="s">
        <v>60</v>
      </c>
      <c r="G4" s="10"/>
      <c r="H4" s="16" t="s">
        <v>28</v>
      </c>
    </row>
    <row r="5" spans="1:8" x14ac:dyDescent="0.25">
      <c r="A5" s="9"/>
      <c r="B5" s="11" t="s">
        <v>59</v>
      </c>
      <c r="C5" s="9"/>
      <c r="D5" s="11" t="s">
        <v>11</v>
      </c>
      <c r="F5" s="11" t="s">
        <v>61</v>
      </c>
      <c r="H5" s="11" t="s">
        <v>8</v>
      </c>
    </row>
    <row r="7" spans="1:8" x14ac:dyDescent="0.25">
      <c r="A7" s="8" t="s">
        <v>3</v>
      </c>
      <c r="B7" s="8"/>
      <c r="C7" s="8"/>
    </row>
    <row r="8" spans="1:8" x14ac:dyDescent="0.25">
      <c r="A8" t="s">
        <v>1</v>
      </c>
      <c r="B8" s="13">
        <v>35500212.219999999</v>
      </c>
      <c r="C8" s="13"/>
      <c r="D8" s="13">
        <v>152992471.91</v>
      </c>
      <c r="E8" s="13"/>
      <c r="F8" s="13">
        <v>6831952.9699999997</v>
      </c>
      <c r="G8" s="13"/>
      <c r="H8" s="13">
        <v>423798544.94000006</v>
      </c>
    </row>
    <row r="9" spans="1:8" x14ac:dyDescent="0.25">
      <c r="A9" t="s">
        <v>2</v>
      </c>
      <c r="B9" s="13">
        <v>32198756.719999999</v>
      </c>
      <c r="C9" s="13"/>
      <c r="D9" s="13">
        <v>138234806.84</v>
      </c>
      <c r="E9" s="13"/>
      <c r="F9" s="13">
        <v>6219170.4199999999</v>
      </c>
      <c r="G9" s="13"/>
      <c r="H9" s="13">
        <v>382897508.89000005</v>
      </c>
    </row>
    <row r="10" spans="1:8" x14ac:dyDescent="0.25">
      <c r="A10" t="s">
        <v>0</v>
      </c>
      <c r="B10" s="13">
        <v>0</v>
      </c>
      <c r="C10" s="13"/>
      <c r="D10" s="13">
        <v>0</v>
      </c>
      <c r="E10" s="13"/>
      <c r="F10" s="13">
        <v>0</v>
      </c>
      <c r="G10" s="13"/>
      <c r="H10" s="13">
        <v>6410</v>
      </c>
    </row>
    <row r="11" spans="1:8" x14ac:dyDescent="0.25">
      <c r="A11" t="s">
        <v>30</v>
      </c>
      <c r="B11" s="13">
        <v>0</v>
      </c>
      <c r="C11" s="13"/>
      <c r="D11" s="13">
        <v>0</v>
      </c>
      <c r="E11" s="13"/>
      <c r="F11" s="13">
        <v>0</v>
      </c>
      <c r="G11" s="13"/>
      <c r="H11" s="13">
        <v>199152.03</v>
      </c>
    </row>
    <row r="12" spans="1:8" x14ac:dyDescent="0.25">
      <c r="A12" t="s">
        <v>31</v>
      </c>
      <c r="B12" s="13">
        <v>3301455.5</v>
      </c>
      <c r="C12" s="13"/>
      <c r="D12" s="13">
        <v>14757665.07</v>
      </c>
      <c r="E12" s="13"/>
      <c r="F12" s="13">
        <v>612782.55000000005</v>
      </c>
      <c r="G12" s="13"/>
      <c r="H12" s="13">
        <v>41093778.079999998</v>
      </c>
    </row>
    <row r="13" spans="1:8" x14ac:dyDescent="0.25">
      <c r="A13" t="s">
        <v>25</v>
      </c>
      <c r="B13" s="13">
        <v>1815800.5250000006</v>
      </c>
      <c r="C13" s="13"/>
      <c r="D13" s="13">
        <v>8116715.7885000007</v>
      </c>
      <c r="E13" s="13"/>
      <c r="F13" s="13">
        <v>337030.40250000003</v>
      </c>
      <c r="G13" s="13"/>
      <c r="H13" s="13">
        <v>22601577.944000002</v>
      </c>
    </row>
    <row r="14" spans="1:8" x14ac:dyDescent="0.25">
      <c r="A14" t="s">
        <v>32</v>
      </c>
      <c r="B14" s="13">
        <v>1485654.9750000006</v>
      </c>
      <c r="C14" s="13"/>
      <c r="D14" s="13">
        <v>6640949.2815000005</v>
      </c>
      <c r="E14" s="13"/>
      <c r="F14" s="13">
        <v>275752.14750000002</v>
      </c>
      <c r="G14" s="13"/>
      <c r="H14" s="13">
        <v>18492200.136</v>
      </c>
    </row>
    <row r="15" spans="1:8" x14ac:dyDescent="0.25">
      <c r="A15" t="s">
        <v>5</v>
      </c>
      <c r="B15" s="26">
        <v>1109</v>
      </c>
      <c r="C15" s="13"/>
      <c r="D15" s="13"/>
      <c r="E15" s="13"/>
      <c r="F15" s="13"/>
      <c r="G15" s="13"/>
      <c r="H15" s="13"/>
    </row>
    <row r="16" spans="1:8" x14ac:dyDescent="0.25">
      <c r="B16" s="13"/>
      <c r="C16" s="13"/>
      <c r="D16" s="13"/>
      <c r="E16" s="13"/>
      <c r="F16" s="13"/>
      <c r="G16" s="13"/>
      <c r="H16" s="13"/>
    </row>
    <row r="17" spans="1:8" x14ac:dyDescent="0.25">
      <c r="B17" s="13"/>
      <c r="C17" s="13"/>
      <c r="D17" s="13"/>
      <c r="E17" s="13"/>
      <c r="F17" s="13"/>
      <c r="G17" s="13"/>
      <c r="H17" s="13"/>
    </row>
    <row r="18" spans="1:8" x14ac:dyDescent="0.25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5">
      <c r="A19" t="s">
        <v>1</v>
      </c>
      <c r="B19" s="13">
        <v>59467824.990000002</v>
      </c>
      <c r="C19" s="13"/>
      <c r="D19" s="13">
        <v>263306567.14000002</v>
      </c>
      <c r="E19" s="13"/>
      <c r="F19" s="13">
        <v>11589688.880000001</v>
      </c>
      <c r="G19" s="13"/>
      <c r="H19" s="13">
        <v>753150598.82999992</v>
      </c>
    </row>
    <row r="20" spans="1:8" x14ac:dyDescent="0.25">
      <c r="A20" t="s">
        <v>2</v>
      </c>
      <c r="B20" s="13">
        <v>54085863.040000007</v>
      </c>
      <c r="C20" s="13"/>
      <c r="D20" s="13">
        <v>239680388.55000007</v>
      </c>
      <c r="E20" s="13"/>
      <c r="F20" s="13">
        <v>10482445.630000001</v>
      </c>
      <c r="G20" s="13"/>
      <c r="H20" s="13">
        <v>686207106.53000009</v>
      </c>
    </row>
    <row r="21" spans="1:8" x14ac:dyDescent="0.25">
      <c r="A21" t="s">
        <v>0</v>
      </c>
      <c r="B21" s="13">
        <v>60755.75</v>
      </c>
      <c r="C21" s="13"/>
      <c r="D21" s="13">
        <v>226031.39</v>
      </c>
      <c r="E21" s="13"/>
      <c r="F21" s="13">
        <v>25058.36</v>
      </c>
      <c r="G21" s="13"/>
      <c r="H21" s="13">
        <v>661991.5</v>
      </c>
    </row>
    <row r="22" spans="1:8" x14ac:dyDescent="0.25">
      <c r="A22" t="s">
        <v>31</v>
      </c>
      <c r="B22" s="13">
        <v>5321206.2</v>
      </c>
      <c r="C22" s="13"/>
      <c r="D22" s="13">
        <v>23400147.199999992</v>
      </c>
      <c r="E22" s="13"/>
      <c r="F22" s="13">
        <v>1082184.8899999999</v>
      </c>
      <c r="G22" s="13"/>
      <c r="H22" s="13">
        <v>66281500.799999997</v>
      </c>
    </row>
    <row r="23" spans="1:8" x14ac:dyDescent="0.25">
      <c r="A23" t="s">
        <v>25</v>
      </c>
      <c r="B23" s="13">
        <v>2926663.41</v>
      </c>
      <c r="C23" s="13"/>
      <c r="D23" s="13">
        <v>12870080.959999997</v>
      </c>
      <c r="E23" s="13"/>
      <c r="F23" s="13">
        <v>595201.68949999998</v>
      </c>
      <c r="G23" s="13"/>
      <c r="H23" s="13">
        <v>36454825.439999998</v>
      </c>
    </row>
    <row r="24" spans="1:8" x14ac:dyDescent="0.25">
      <c r="A24" t="s">
        <v>32</v>
      </c>
      <c r="B24" s="13">
        <v>2394542.79</v>
      </c>
      <c r="C24" s="13"/>
      <c r="D24" s="13">
        <v>10530066.239999996</v>
      </c>
      <c r="E24" s="13"/>
      <c r="F24" s="13">
        <v>486983.20049999998</v>
      </c>
      <c r="G24" s="13"/>
      <c r="H24" s="13">
        <v>29826675.359999999</v>
      </c>
    </row>
    <row r="25" spans="1:8" x14ac:dyDescent="0.25">
      <c r="A25" t="s">
        <v>5</v>
      </c>
      <c r="B25" s="26">
        <v>2076</v>
      </c>
      <c r="C25" s="13"/>
      <c r="D25" s="13"/>
      <c r="E25" s="13"/>
      <c r="F25" s="13"/>
      <c r="G25" s="13"/>
      <c r="H25" s="13"/>
    </row>
    <row r="26" spans="1:8" x14ac:dyDescent="0.25">
      <c r="B26" s="13"/>
      <c r="C26" s="13"/>
      <c r="D26" s="13"/>
      <c r="E26" s="13"/>
      <c r="F26" s="13"/>
      <c r="G26" s="13"/>
      <c r="H26" s="13"/>
    </row>
    <row r="27" spans="1:8" x14ac:dyDescent="0.25">
      <c r="B27" s="13"/>
      <c r="C27" s="13"/>
      <c r="D27" s="13"/>
      <c r="E27" s="13"/>
      <c r="F27" s="13"/>
      <c r="G27" s="13"/>
      <c r="H27" s="13"/>
    </row>
    <row r="28" spans="1:8" x14ac:dyDescent="0.25">
      <c r="A28" s="9" t="s">
        <v>41</v>
      </c>
      <c r="B28" s="13"/>
      <c r="C28" s="13"/>
      <c r="D28" s="13"/>
      <c r="E28" s="13"/>
      <c r="F28" s="13"/>
      <c r="G28" s="13"/>
      <c r="H28" s="13"/>
    </row>
    <row r="29" spans="1:8" x14ac:dyDescent="0.25">
      <c r="A29" t="s">
        <v>1</v>
      </c>
      <c r="B29" s="13">
        <v>59135499.840000004</v>
      </c>
      <c r="C29" s="13"/>
      <c r="D29" s="13">
        <v>256168624.20000002</v>
      </c>
      <c r="E29" s="13"/>
      <c r="F29" s="13">
        <v>10624197.779999999</v>
      </c>
      <c r="G29" s="13"/>
      <c r="H29" s="13">
        <v>567020655.16999996</v>
      </c>
    </row>
    <row r="30" spans="1:8" x14ac:dyDescent="0.25">
      <c r="A30" t="s">
        <v>2</v>
      </c>
      <c r="B30" s="13">
        <v>53598760.93</v>
      </c>
      <c r="C30" s="13"/>
      <c r="D30" s="13">
        <v>231593280.22000003</v>
      </c>
      <c r="E30" s="13"/>
      <c r="F30" s="13">
        <v>9700304.9600000009</v>
      </c>
      <c r="G30" s="13"/>
      <c r="H30" s="13">
        <v>512758634.97000003</v>
      </c>
    </row>
    <row r="31" spans="1:8" x14ac:dyDescent="0.25">
      <c r="A31" t="s">
        <v>0</v>
      </c>
      <c r="B31" s="13">
        <v>94877.5</v>
      </c>
      <c r="C31" s="13"/>
      <c r="D31" s="13">
        <v>342575.25</v>
      </c>
      <c r="E31" s="13"/>
      <c r="F31" s="13">
        <v>17726.25</v>
      </c>
      <c r="G31" s="13"/>
      <c r="H31" s="13">
        <v>361505.5</v>
      </c>
    </row>
    <row r="32" spans="1:8" x14ac:dyDescent="0.25">
      <c r="A32" t="s">
        <v>31</v>
      </c>
      <c r="B32" s="13">
        <v>5441861.4100000039</v>
      </c>
      <c r="C32" s="13"/>
      <c r="D32" s="13">
        <v>24232768.73</v>
      </c>
      <c r="E32" s="13"/>
      <c r="F32" s="13">
        <v>906166.56999999844</v>
      </c>
      <c r="G32" s="13"/>
      <c r="H32" s="13">
        <v>53900514.699999996</v>
      </c>
    </row>
    <row r="33" spans="1:8" x14ac:dyDescent="0.25">
      <c r="A33" t="s">
        <v>25</v>
      </c>
      <c r="B33" s="13">
        <v>2993023.7755000023</v>
      </c>
      <c r="C33" s="13"/>
      <c r="D33" s="13">
        <v>13328022.801500002</v>
      </c>
      <c r="E33" s="13"/>
      <c r="F33" s="13">
        <v>498391.61349999916</v>
      </c>
      <c r="G33" s="13"/>
      <c r="H33" s="13">
        <v>29645283.085000001</v>
      </c>
    </row>
    <row r="34" spans="1:8" x14ac:dyDescent="0.25">
      <c r="A34" t="s">
        <v>32</v>
      </c>
      <c r="B34" s="13">
        <v>2448837.634500002</v>
      </c>
      <c r="C34" s="13"/>
      <c r="D34" s="13">
        <v>10904745.9285</v>
      </c>
      <c r="E34" s="13"/>
      <c r="F34" s="13">
        <v>407774.95649999933</v>
      </c>
      <c r="G34" s="13"/>
      <c r="H34" s="13">
        <v>24255231.614999998</v>
      </c>
    </row>
    <row r="35" spans="1:8" x14ac:dyDescent="0.25">
      <c r="A35" t="s">
        <v>5</v>
      </c>
      <c r="B35" s="24">
        <v>2744</v>
      </c>
      <c r="C35" s="13"/>
      <c r="D35" s="13"/>
      <c r="E35" s="13"/>
      <c r="F35" s="13"/>
      <c r="G35" s="13"/>
      <c r="H35" s="13"/>
    </row>
    <row r="36" spans="1:8" x14ac:dyDescent="0.25">
      <c r="B36" s="13"/>
      <c r="C36" s="13"/>
      <c r="D36" s="13"/>
      <c r="E36" s="13"/>
      <c r="F36" s="13"/>
      <c r="G36" s="13"/>
      <c r="H36" s="13"/>
    </row>
    <row r="37" spans="1:8" x14ac:dyDescent="0.25">
      <c r="B37" s="13"/>
      <c r="C37" s="13"/>
      <c r="D37" s="13"/>
      <c r="E37" s="13"/>
      <c r="F37" s="13"/>
      <c r="G37" s="13"/>
      <c r="H37" s="13"/>
    </row>
    <row r="38" spans="1:8" ht="76" customHeight="1" x14ac:dyDescent="0.3">
      <c r="A38" s="87" t="s">
        <v>51</v>
      </c>
      <c r="B38" s="87"/>
      <c r="C38" s="87"/>
      <c r="D38" s="87"/>
      <c r="E38" s="87"/>
      <c r="F38" s="87"/>
      <c r="G38" s="87"/>
      <c r="H38" s="87"/>
    </row>
    <row r="39" spans="1:8" x14ac:dyDescent="0.25">
      <c r="B39" s="13"/>
      <c r="C39" s="13"/>
      <c r="D39" s="13"/>
      <c r="E39" s="13"/>
      <c r="F39" s="13"/>
      <c r="G39" s="13"/>
      <c r="H39" s="13"/>
    </row>
    <row r="40" spans="1:8" x14ac:dyDescent="0.25">
      <c r="A40" s="9" t="s">
        <v>50</v>
      </c>
      <c r="B40" s="13"/>
      <c r="C40" s="13"/>
      <c r="D40" s="13"/>
      <c r="E40" s="13"/>
      <c r="F40" s="13"/>
      <c r="G40" s="13"/>
      <c r="H40" s="13"/>
    </row>
    <row r="41" spans="1:8" x14ac:dyDescent="0.25">
      <c r="A41" t="s">
        <v>1</v>
      </c>
      <c r="B41" s="13">
        <v>41236815.620000005</v>
      </c>
      <c r="C41" s="13"/>
      <c r="D41" s="13">
        <v>206071163.07999992</v>
      </c>
      <c r="E41" s="13"/>
      <c r="F41" s="13">
        <v>6811688.0899999999</v>
      </c>
      <c r="G41" s="13"/>
      <c r="H41" s="13">
        <v>224332214.72999993</v>
      </c>
    </row>
    <row r="42" spans="1:8" x14ac:dyDescent="0.25">
      <c r="A42" t="s">
        <v>2</v>
      </c>
      <c r="B42" s="13">
        <v>37446093.419999994</v>
      </c>
      <c r="C42" s="13"/>
      <c r="D42" s="13">
        <v>186914595.46000004</v>
      </c>
      <c r="E42" s="13"/>
      <c r="F42" s="13">
        <v>6236517.3799999999</v>
      </c>
      <c r="G42" s="13"/>
      <c r="H42" s="13">
        <v>203533101.03000003</v>
      </c>
    </row>
    <row r="43" spans="1:8" x14ac:dyDescent="0.25">
      <c r="A43" t="s">
        <v>0</v>
      </c>
      <c r="B43" s="13">
        <v>20907.75</v>
      </c>
      <c r="C43" s="13"/>
      <c r="D43" s="13">
        <v>61919</v>
      </c>
      <c r="E43" s="13"/>
      <c r="F43" s="13">
        <v>2153</v>
      </c>
      <c r="G43" s="13"/>
      <c r="H43" s="13">
        <v>84288.91</v>
      </c>
    </row>
    <row r="44" spans="1:8" x14ac:dyDescent="0.25">
      <c r="A44" t="s">
        <v>31</v>
      </c>
      <c r="B44" s="13">
        <v>3769814.45</v>
      </c>
      <c r="C44" s="13"/>
      <c r="D44" s="13">
        <v>19094648.620000008</v>
      </c>
      <c r="E44" s="13"/>
      <c r="F44" s="13">
        <v>573017.71</v>
      </c>
      <c r="G44" s="13"/>
      <c r="H44" s="13">
        <v>20714824.79000001</v>
      </c>
    </row>
    <row r="45" spans="1:8" x14ac:dyDescent="0.25">
      <c r="A45" t="s">
        <v>25</v>
      </c>
      <c r="B45" s="13">
        <v>2073397.9475000002</v>
      </c>
      <c r="C45" s="13"/>
      <c r="D45" s="13">
        <v>10502056.741000006</v>
      </c>
      <c r="E45" s="13"/>
      <c r="F45" s="13">
        <v>315159.74050000001</v>
      </c>
      <c r="G45" s="13"/>
      <c r="H45" s="13">
        <v>11393153.634500006</v>
      </c>
    </row>
    <row r="46" spans="1:8" x14ac:dyDescent="0.25">
      <c r="A46" t="s">
        <v>32</v>
      </c>
      <c r="B46" s="13">
        <v>1696416.5025000002</v>
      </c>
      <c r="C46" s="13"/>
      <c r="D46" s="13">
        <v>8592591.8790000044</v>
      </c>
      <c r="E46" s="13"/>
      <c r="F46" s="13">
        <v>257857.96949999998</v>
      </c>
      <c r="G46" s="13"/>
      <c r="H46" s="13">
        <v>9321671.1555000041</v>
      </c>
    </row>
    <row r="47" spans="1:8" x14ac:dyDescent="0.25">
      <c r="A47" t="s">
        <v>5</v>
      </c>
      <c r="B47" s="26">
        <v>2000</v>
      </c>
      <c r="C47" s="13"/>
      <c r="D47" s="13"/>
      <c r="E47" s="13"/>
      <c r="F47" s="13"/>
      <c r="G47" s="13"/>
      <c r="H47" s="13"/>
    </row>
    <row r="48" spans="1:8" x14ac:dyDescent="0.25">
      <c r="B48" s="13"/>
      <c r="C48" s="13"/>
      <c r="D48" s="13"/>
      <c r="E48" s="13"/>
      <c r="F48" s="13"/>
      <c r="G48" s="13"/>
      <c r="H48" s="13"/>
    </row>
    <row r="49" spans="1:8" x14ac:dyDescent="0.25">
      <c r="B49" s="13"/>
      <c r="C49" s="13"/>
      <c r="D49" s="13"/>
      <c r="E49" s="13"/>
      <c r="F49" s="13"/>
      <c r="G49" s="13"/>
      <c r="H49" s="13"/>
    </row>
    <row r="50" spans="1:8" x14ac:dyDescent="0.25">
      <c r="A50" s="8" t="s">
        <v>6</v>
      </c>
      <c r="B50" s="13"/>
      <c r="C50" s="13"/>
      <c r="D50" s="13"/>
      <c r="E50" s="13"/>
      <c r="F50" s="13"/>
      <c r="G50" s="13"/>
      <c r="H50" s="13"/>
    </row>
    <row r="51" spans="1:8" x14ac:dyDescent="0.25">
      <c r="A51" t="s">
        <v>1</v>
      </c>
      <c r="B51" s="13">
        <v>195340352.66999999</v>
      </c>
      <c r="C51" s="13"/>
      <c r="D51" s="13">
        <v>878538826.33000004</v>
      </c>
      <c r="E51" s="13"/>
      <c r="F51" s="13">
        <v>35857527.719999999</v>
      </c>
      <c r="G51" s="13"/>
      <c r="H51" s="13">
        <v>1968302013.6699998</v>
      </c>
    </row>
    <row r="52" spans="1:8" x14ac:dyDescent="0.25">
      <c r="A52" t="s">
        <v>2</v>
      </c>
      <c r="B52" s="13">
        <v>177329474.11000001</v>
      </c>
      <c r="C52" s="13"/>
      <c r="D52" s="13">
        <v>796423071.06999969</v>
      </c>
      <c r="E52" s="13"/>
      <c r="F52" s="13">
        <v>32638438.390000001</v>
      </c>
      <c r="G52" s="13"/>
      <c r="H52" s="13">
        <v>1785396351.4199998</v>
      </c>
    </row>
    <row r="53" spans="1:8" x14ac:dyDescent="0.25">
      <c r="A53" t="s">
        <v>0</v>
      </c>
      <c r="B53" s="13">
        <v>176541</v>
      </c>
      <c r="C53" s="13"/>
      <c r="D53" s="13">
        <v>630525.64</v>
      </c>
      <c r="E53" s="13"/>
      <c r="F53" s="13">
        <v>44937.61</v>
      </c>
      <c r="G53" s="13"/>
      <c r="H53" s="13">
        <v>1114195.9099999999</v>
      </c>
    </row>
    <row r="54" spans="1:8" x14ac:dyDescent="0.25">
      <c r="A54" t="s">
        <v>30</v>
      </c>
      <c r="B54" s="13">
        <v>0</v>
      </c>
      <c r="C54" s="13"/>
      <c r="D54" s="13">
        <v>0</v>
      </c>
      <c r="E54" s="13"/>
      <c r="F54" s="13">
        <v>0</v>
      </c>
      <c r="G54" s="13"/>
      <c r="H54" s="13">
        <v>199152.03</v>
      </c>
    </row>
    <row r="55" spans="1:8" x14ac:dyDescent="0.25">
      <c r="A55" t="s">
        <v>31</v>
      </c>
      <c r="B55" s="13">
        <v>17834337.559999999</v>
      </c>
      <c r="C55" s="13"/>
      <c r="D55" s="13">
        <v>81485229.61999999</v>
      </c>
      <c r="E55" s="13"/>
      <c r="F55" s="13">
        <v>3174151.72</v>
      </c>
      <c r="G55" s="13"/>
      <c r="H55" s="13">
        <v>181990618.36999997</v>
      </c>
    </row>
    <row r="56" spans="1:8" x14ac:dyDescent="0.25">
      <c r="A56" t="s">
        <v>25</v>
      </c>
      <c r="B56" s="13">
        <v>9808885.6579999998</v>
      </c>
      <c r="C56" s="13"/>
      <c r="D56" s="13">
        <v>44816876.291000001</v>
      </c>
      <c r="E56" s="13"/>
      <c r="F56" s="13">
        <v>1745783.4460000002</v>
      </c>
      <c r="G56" s="13"/>
      <c r="H56" s="13">
        <v>100094840.10349999</v>
      </c>
    </row>
    <row r="57" spans="1:8" x14ac:dyDescent="0.25">
      <c r="A57" t="s">
        <v>32</v>
      </c>
      <c r="B57" s="13">
        <v>8025451.9019999998</v>
      </c>
      <c r="C57" s="13"/>
      <c r="D57" s="13">
        <v>36668353.328999996</v>
      </c>
      <c r="E57" s="13"/>
      <c r="F57" s="13">
        <v>1428368.2740000002</v>
      </c>
      <c r="G57" s="13"/>
      <c r="H57" s="13">
        <v>81895778.266499996</v>
      </c>
    </row>
    <row r="58" spans="1:8" x14ac:dyDescent="0.25">
      <c r="A58" t="s">
        <v>5</v>
      </c>
      <c r="B58" s="24">
        <v>7929</v>
      </c>
    </row>
    <row r="59" spans="1:8" x14ac:dyDescent="0.25">
      <c r="B59" s="26"/>
    </row>
    <row r="61" spans="1:8" ht="76.5" customHeight="1" x14ac:dyDescent="0.3">
      <c r="A61" s="87" t="s">
        <v>51</v>
      </c>
      <c r="B61" s="87"/>
      <c r="C61" s="87"/>
      <c r="D61" s="87"/>
      <c r="E61" s="87"/>
      <c r="F61" s="87"/>
      <c r="G61" s="87"/>
      <c r="H61" s="87"/>
    </row>
    <row r="62" spans="1:8" ht="13" x14ac:dyDescent="0.3">
      <c r="A62" s="27"/>
    </row>
    <row r="63" spans="1:8" ht="13" x14ac:dyDescent="0.3">
      <c r="A63" s="27"/>
    </row>
    <row r="64" spans="1:8" ht="13" x14ac:dyDescent="0.3">
      <c r="A64" s="27"/>
    </row>
    <row r="65" spans="1:1" ht="13" x14ac:dyDescent="0.3">
      <c r="A65" s="27"/>
    </row>
  </sheetData>
  <mergeCells count="4">
    <mergeCell ref="A1:H1"/>
    <mergeCell ref="A2:H2"/>
    <mergeCell ref="A38:H38"/>
    <mergeCell ref="A61:H61"/>
  </mergeCells>
  <phoneticPr fontId="6" type="noConversion"/>
  <pageMargins left="0.75" right="0.75" top="1" bottom="1" header="0.5" footer="0.5"/>
  <headerFooter alignWithMargins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F65"/>
  <sheetViews>
    <sheetView workbookViewId="0">
      <selection activeCell="A38" sqref="A38:F38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17.26953125" bestFit="1" customWidth="1"/>
    <col min="5" max="5" width="3.7265625" customWidth="1"/>
    <col min="6" max="6" width="17.26953125" bestFit="1" customWidth="1"/>
  </cols>
  <sheetData>
    <row r="1" spans="1:6" ht="63" customHeight="1" x14ac:dyDescent="0.25">
      <c r="A1" s="89"/>
      <c r="B1" s="89"/>
      <c r="C1" s="89"/>
      <c r="D1" s="89"/>
      <c r="E1" s="89"/>
      <c r="F1" s="89"/>
    </row>
    <row r="2" spans="1:6" ht="17.5" x14ac:dyDescent="0.35">
      <c r="A2" s="83" t="s">
        <v>22</v>
      </c>
      <c r="B2" s="84"/>
      <c r="C2" s="84"/>
      <c r="D2" s="84"/>
      <c r="E2" s="84"/>
      <c r="F2" s="84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60</v>
      </c>
      <c r="E4" s="10"/>
      <c r="F4" s="16" t="s">
        <v>28</v>
      </c>
    </row>
    <row r="5" spans="1:6" x14ac:dyDescent="0.25">
      <c r="A5" s="9"/>
      <c r="B5" s="11" t="s">
        <v>62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36444812.590000004</v>
      </c>
      <c r="C8" s="13"/>
      <c r="D8" s="13">
        <v>43276765.560000002</v>
      </c>
      <c r="E8" s="13"/>
      <c r="F8" s="13">
        <v>460243357.53000003</v>
      </c>
    </row>
    <row r="9" spans="1:6" x14ac:dyDescent="0.25">
      <c r="A9" t="s">
        <v>2</v>
      </c>
      <c r="B9" s="13">
        <v>32994326.949999999</v>
      </c>
      <c r="C9" s="13"/>
      <c r="D9" s="13">
        <v>39213497.370000005</v>
      </c>
      <c r="E9" s="13"/>
      <c r="F9" s="13">
        <v>415891835.84000003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3450485.64</v>
      </c>
      <c r="C12" s="13"/>
      <c r="D12" s="13">
        <v>4063268.19</v>
      </c>
      <c r="E12" s="13"/>
      <c r="F12" s="13">
        <v>44544263.719999999</v>
      </c>
    </row>
    <row r="13" spans="1:6" x14ac:dyDescent="0.25">
      <c r="A13" t="s">
        <v>25</v>
      </c>
      <c r="B13" s="13">
        <v>1897767.1020000002</v>
      </c>
      <c r="C13" s="13"/>
      <c r="D13" s="13">
        <v>2234797.5045000003</v>
      </c>
      <c r="E13" s="13"/>
      <c r="F13" s="13">
        <v>24499345.046</v>
      </c>
    </row>
    <row r="14" spans="1:6" x14ac:dyDescent="0.25">
      <c r="A14" t="s">
        <v>32</v>
      </c>
      <c r="B14" s="13">
        <v>1552718.5380000002</v>
      </c>
      <c r="C14" s="13"/>
      <c r="D14" s="13">
        <v>1828470.6854999999</v>
      </c>
      <c r="E14" s="13"/>
      <c r="F14" s="13">
        <v>20044918.673999999</v>
      </c>
    </row>
    <row r="15" spans="1:6" x14ac:dyDescent="0.25">
      <c r="A15" t="s">
        <v>5</v>
      </c>
      <c r="B15" s="26">
        <v>1109</v>
      </c>
      <c r="C15" s="13"/>
      <c r="D15" s="13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56223691.059999995</v>
      </c>
      <c r="C19" s="13"/>
      <c r="D19" s="13">
        <v>67813379.939999998</v>
      </c>
      <c r="E19" s="13"/>
      <c r="F19" s="13">
        <v>809374289.88999987</v>
      </c>
    </row>
    <row r="20" spans="1:6" x14ac:dyDescent="0.25">
      <c r="A20" t="s">
        <v>2</v>
      </c>
      <c r="B20" s="13">
        <v>51062992.68</v>
      </c>
      <c r="C20" s="13"/>
      <c r="D20" s="13">
        <v>61545438.310000002</v>
      </c>
      <c r="E20" s="13"/>
      <c r="F20" s="13">
        <v>737270099.21000004</v>
      </c>
    </row>
    <row r="21" spans="1:6" x14ac:dyDescent="0.25">
      <c r="A21" t="s">
        <v>0</v>
      </c>
      <c r="B21" s="13">
        <v>71777.2</v>
      </c>
      <c r="C21" s="13"/>
      <c r="D21" s="13">
        <v>96835.56</v>
      </c>
      <c r="E21" s="13"/>
      <c r="F21" s="13">
        <v>733768.7</v>
      </c>
    </row>
    <row r="22" spans="1:6" x14ac:dyDescent="0.25">
      <c r="A22" t="s">
        <v>31</v>
      </c>
      <c r="B22" s="13">
        <v>5088921.18</v>
      </c>
      <c r="C22" s="13"/>
      <c r="D22" s="13">
        <v>6171106.0699999994</v>
      </c>
      <c r="E22" s="13"/>
      <c r="F22" s="13">
        <v>71370421.979999989</v>
      </c>
    </row>
    <row r="23" spans="1:6" x14ac:dyDescent="0.25">
      <c r="A23" t="s">
        <v>25</v>
      </c>
      <c r="B23" s="13">
        <v>2798906.6490000002</v>
      </c>
      <c r="C23" s="13"/>
      <c r="D23" s="13">
        <v>3394108.3385000001</v>
      </c>
      <c r="E23" s="13"/>
      <c r="F23" s="13">
        <v>39253732.088999994</v>
      </c>
    </row>
    <row r="24" spans="1:6" x14ac:dyDescent="0.25">
      <c r="A24" t="s">
        <v>32</v>
      </c>
      <c r="B24" s="13">
        <v>2290014.531</v>
      </c>
      <c r="C24" s="13"/>
      <c r="D24" s="13">
        <v>2776997.7314999998</v>
      </c>
      <c r="E24" s="13"/>
      <c r="F24" s="13">
        <v>32116689.890999995</v>
      </c>
    </row>
    <row r="25" spans="1:6" x14ac:dyDescent="0.25">
      <c r="A25" t="s">
        <v>5</v>
      </c>
      <c r="B25" s="26">
        <v>2076</v>
      </c>
      <c r="C25" s="13"/>
      <c r="D25" s="13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13"/>
      <c r="C27" s="13"/>
      <c r="D27" s="13"/>
      <c r="E27" s="13"/>
      <c r="F27" s="13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60650382.700000003</v>
      </c>
      <c r="C29" s="13"/>
      <c r="D29" s="13">
        <v>71274580.480000004</v>
      </c>
      <c r="E29" s="13"/>
      <c r="F29" s="13">
        <v>627671037.87</v>
      </c>
    </row>
    <row r="30" spans="1:6" x14ac:dyDescent="0.25">
      <c r="A30" t="s">
        <v>2</v>
      </c>
      <c r="B30" s="13">
        <v>54659320.980000004</v>
      </c>
      <c r="C30" s="13"/>
      <c r="D30" s="13">
        <v>64359625.940000005</v>
      </c>
      <c r="E30" s="13"/>
      <c r="F30" s="13">
        <v>567417955.95000005</v>
      </c>
    </row>
    <row r="31" spans="1:6" x14ac:dyDescent="0.25">
      <c r="A31" t="s">
        <v>0</v>
      </c>
      <c r="B31" s="13">
        <v>257497.8</v>
      </c>
      <c r="C31" s="13"/>
      <c r="D31" s="13">
        <v>275224.05</v>
      </c>
      <c r="E31" s="13"/>
      <c r="F31" s="13">
        <v>619003.30000000005</v>
      </c>
    </row>
    <row r="32" spans="1:6" x14ac:dyDescent="0.25">
      <c r="A32" t="s">
        <v>31</v>
      </c>
      <c r="B32" s="13">
        <v>5733563.9199999981</v>
      </c>
      <c r="C32" s="13"/>
      <c r="D32" s="13">
        <v>6639730.4899999965</v>
      </c>
      <c r="E32" s="13"/>
      <c r="F32" s="13">
        <v>59634078.61999999</v>
      </c>
    </row>
    <row r="33" spans="1:6" x14ac:dyDescent="0.25">
      <c r="A33" t="s">
        <v>25</v>
      </c>
      <c r="B33" s="13">
        <v>3153460.155999999</v>
      </c>
      <c r="C33" s="13"/>
      <c r="D33" s="13">
        <v>3651851.7694999985</v>
      </c>
      <c r="E33" s="13"/>
      <c r="F33" s="13">
        <v>32798743.240999997</v>
      </c>
    </row>
    <row r="34" spans="1:6" x14ac:dyDescent="0.25">
      <c r="A34" t="s">
        <v>32</v>
      </c>
      <c r="B34" s="13">
        <v>2580103.763999999</v>
      </c>
      <c r="C34" s="13"/>
      <c r="D34" s="13">
        <v>2987878.7204999984</v>
      </c>
      <c r="E34" s="13"/>
      <c r="F34" s="13">
        <v>26835335.378999997</v>
      </c>
    </row>
    <row r="35" spans="1:6" x14ac:dyDescent="0.25">
      <c r="A35" t="s">
        <v>5</v>
      </c>
      <c r="B35" s="24">
        <v>2744</v>
      </c>
      <c r="C35" s="13"/>
      <c r="D35" s="13"/>
      <c r="E35" s="13"/>
      <c r="F35" s="13"/>
    </row>
    <row r="36" spans="1:6" x14ac:dyDescent="0.25">
      <c r="B36" s="13"/>
      <c r="C36" s="13"/>
      <c r="D36" s="13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ht="76" customHeight="1" x14ac:dyDescent="0.3">
      <c r="A38" s="87" t="s">
        <v>51</v>
      </c>
      <c r="B38" s="87"/>
      <c r="C38" s="87"/>
      <c r="D38" s="87"/>
      <c r="E38" s="87"/>
      <c r="F38" s="87"/>
    </row>
    <row r="39" spans="1:6" x14ac:dyDescent="0.25">
      <c r="B39" s="13"/>
      <c r="C39" s="13"/>
      <c r="D39" s="13"/>
      <c r="E39" s="13"/>
      <c r="F39" s="13"/>
    </row>
    <row r="40" spans="1:6" x14ac:dyDescent="0.25">
      <c r="A40" s="9" t="s">
        <v>50</v>
      </c>
      <c r="B40" s="13"/>
      <c r="C40" s="13"/>
      <c r="D40" s="13"/>
      <c r="E40" s="13"/>
      <c r="F40" s="13"/>
    </row>
    <row r="41" spans="1:6" x14ac:dyDescent="0.25">
      <c r="A41" t="s">
        <v>1</v>
      </c>
      <c r="B41" s="13">
        <v>29826374.370000001</v>
      </c>
      <c r="C41" s="13"/>
      <c r="D41" s="13">
        <v>36638062.460000008</v>
      </c>
      <c r="E41" s="13"/>
      <c r="F41" s="13">
        <v>254158589.09999993</v>
      </c>
    </row>
    <row r="42" spans="1:6" x14ac:dyDescent="0.25">
      <c r="A42" t="s">
        <v>2</v>
      </c>
      <c r="B42" s="13">
        <v>26975066.399999999</v>
      </c>
      <c r="C42" s="13"/>
      <c r="D42" s="13">
        <v>33211583.779999997</v>
      </c>
      <c r="E42" s="13"/>
      <c r="F42" s="13">
        <v>230508167.43000004</v>
      </c>
    </row>
    <row r="43" spans="1:6" x14ac:dyDescent="0.25">
      <c r="A43" t="s">
        <v>0</v>
      </c>
      <c r="B43" s="13">
        <v>12055</v>
      </c>
      <c r="C43" s="13"/>
      <c r="D43" s="13">
        <v>14208</v>
      </c>
      <c r="E43" s="13"/>
      <c r="F43" s="13">
        <v>96343.91</v>
      </c>
    </row>
    <row r="44" spans="1:6" x14ac:dyDescent="0.25">
      <c r="A44" t="s">
        <v>31</v>
      </c>
      <c r="B44" s="13">
        <v>2839252.97</v>
      </c>
      <c r="C44" s="13"/>
      <c r="D44" s="13">
        <v>3412270.68</v>
      </c>
      <c r="E44" s="13"/>
      <c r="F44" s="13">
        <v>23554077.760000009</v>
      </c>
    </row>
    <row r="45" spans="1:6" x14ac:dyDescent="0.25">
      <c r="A45" t="s">
        <v>25</v>
      </c>
      <c r="B45" s="13">
        <v>1561589.1335000002</v>
      </c>
      <c r="C45" s="13"/>
      <c r="D45" s="13">
        <v>1876748.8740000003</v>
      </c>
      <c r="E45" s="13"/>
      <c r="F45" s="13">
        <v>12954742.768000007</v>
      </c>
    </row>
    <row r="46" spans="1:6" x14ac:dyDescent="0.25">
      <c r="A46" t="s">
        <v>32</v>
      </c>
      <c r="B46" s="13">
        <v>1277663.8365000002</v>
      </c>
      <c r="C46" s="13"/>
      <c r="D46" s="13">
        <v>1535521.8060000001</v>
      </c>
      <c r="E46" s="13"/>
      <c r="F46" s="13">
        <v>10599334.992000004</v>
      </c>
    </row>
    <row r="47" spans="1:6" x14ac:dyDescent="0.25">
      <c r="A47" t="s">
        <v>5</v>
      </c>
      <c r="B47" s="26">
        <v>2000</v>
      </c>
      <c r="C47" s="13"/>
      <c r="D47" s="13"/>
      <c r="E47" s="13"/>
      <c r="F47" s="13"/>
    </row>
    <row r="48" spans="1:6" x14ac:dyDescent="0.25">
      <c r="B48" s="13"/>
      <c r="C48" s="13"/>
      <c r="D48" s="13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A50" s="8" t="s">
        <v>6</v>
      </c>
      <c r="B50" s="13"/>
      <c r="C50" s="13"/>
      <c r="D50" s="13"/>
      <c r="E50" s="13"/>
      <c r="F50" s="13"/>
    </row>
    <row r="51" spans="1:6" x14ac:dyDescent="0.25">
      <c r="A51" t="s">
        <v>1</v>
      </c>
      <c r="B51" s="13">
        <v>183145260.72</v>
      </c>
      <c r="C51" s="13"/>
      <c r="D51" s="13">
        <v>219002788.44</v>
      </c>
      <c r="E51" s="13"/>
      <c r="F51" s="13">
        <v>2151447274.3899999</v>
      </c>
    </row>
    <row r="52" spans="1:6" x14ac:dyDescent="0.25">
      <c r="A52" t="s">
        <v>2</v>
      </c>
      <c r="B52" s="13">
        <v>165691707.00999999</v>
      </c>
      <c r="C52" s="13"/>
      <c r="D52" s="13">
        <v>198330145.39999998</v>
      </c>
      <c r="E52" s="13"/>
      <c r="F52" s="13">
        <v>1951088058.4299998</v>
      </c>
    </row>
    <row r="53" spans="1:6" x14ac:dyDescent="0.25">
      <c r="A53" t="s">
        <v>0</v>
      </c>
      <c r="B53" s="13">
        <v>341330</v>
      </c>
      <c r="C53" s="13"/>
      <c r="D53" s="13">
        <v>386267.61</v>
      </c>
      <c r="E53" s="13"/>
      <c r="F53" s="13">
        <v>1455525.91</v>
      </c>
    </row>
    <row r="54" spans="1:6" x14ac:dyDescent="0.25">
      <c r="A54" t="s">
        <v>30</v>
      </c>
      <c r="B54" s="13">
        <v>0</v>
      </c>
      <c r="C54" s="13"/>
      <c r="D54" s="13">
        <v>0</v>
      </c>
      <c r="E54" s="13"/>
      <c r="F54" s="13">
        <v>199152.03</v>
      </c>
    </row>
    <row r="55" spans="1:6" x14ac:dyDescent="0.25">
      <c r="A55" t="s">
        <v>31</v>
      </c>
      <c r="B55" s="13">
        <v>17112223.709999997</v>
      </c>
      <c r="C55" s="13"/>
      <c r="D55" s="13">
        <v>20286375.43</v>
      </c>
      <c r="E55" s="13"/>
      <c r="F55" s="13">
        <v>199102842.07999998</v>
      </c>
    </row>
    <row r="56" spans="1:6" x14ac:dyDescent="0.25">
      <c r="A56" t="s">
        <v>25</v>
      </c>
      <c r="B56" s="13">
        <v>9411723.0405000001</v>
      </c>
      <c r="C56" s="13"/>
      <c r="D56" s="13">
        <v>11157506.486500001</v>
      </c>
      <c r="E56" s="13"/>
      <c r="F56" s="13">
        <v>109506563.14399999</v>
      </c>
    </row>
    <row r="57" spans="1:6" x14ac:dyDescent="0.25">
      <c r="A57" t="s">
        <v>32</v>
      </c>
      <c r="B57" s="13">
        <v>7700500.6694999989</v>
      </c>
      <c r="C57" s="13"/>
      <c r="D57" s="13">
        <v>9128868.943500001</v>
      </c>
      <c r="E57" s="13"/>
      <c r="F57" s="13">
        <v>89596278.93599999</v>
      </c>
    </row>
    <row r="58" spans="1:6" x14ac:dyDescent="0.25">
      <c r="A58" t="s">
        <v>5</v>
      </c>
      <c r="B58" s="24">
        <v>7929</v>
      </c>
    </row>
    <row r="61" spans="1:6" ht="76.5" customHeight="1" x14ac:dyDescent="0.3">
      <c r="A61" s="87" t="s">
        <v>51</v>
      </c>
      <c r="B61" s="87"/>
      <c r="C61" s="87"/>
      <c r="D61" s="87"/>
      <c r="E61" s="87"/>
      <c r="F61" s="87"/>
    </row>
    <row r="62" spans="1:6" ht="13" x14ac:dyDescent="0.3">
      <c r="A62" s="27"/>
    </row>
    <row r="63" spans="1:6" ht="13" x14ac:dyDescent="0.3">
      <c r="A63" s="27"/>
    </row>
    <row r="64" spans="1:6" ht="13" x14ac:dyDescent="0.3">
      <c r="A64" s="27"/>
    </row>
    <row r="65" spans="1:1" ht="13" x14ac:dyDescent="0.3">
      <c r="A65" s="27"/>
    </row>
  </sheetData>
  <mergeCells count="4">
    <mergeCell ref="A1:F1"/>
    <mergeCell ref="A2:F2"/>
    <mergeCell ref="A38:F38"/>
    <mergeCell ref="A61:F61"/>
  </mergeCells>
  <phoneticPr fontId="6" type="noConversion"/>
  <pageMargins left="0.75" right="0.75" top="1" bottom="1" header="0.5" footer="0.5"/>
  <headerFooter alignWithMargins="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F65"/>
  <sheetViews>
    <sheetView workbookViewId="0">
      <selection sqref="A1:F1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25.54296875" bestFit="1" customWidth="1"/>
  </cols>
  <sheetData>
    <row r="1" spans="1:6" ht="63" customHeight="1" x14ac:dyDescent="0.25">
      <c r="A1" s="89"/>
      <c r="B1" s="89"/>
      <c r="C1" s="89"/>
      <c r="D1" s="89"/>
      <c r="E1" s="89"/>
      <c r="F1" s="89"/>
    </row>
    <row r="2" spans="1:6" ht="17.5" x14ac:dyDescent="0.35">
      <c r="A2" s="83" t="s">
        <v>22</v>
      </c>
      <c r="B2" s="84"/>
      <c r="C2" s="84"/>
      <c r="D2" s="84"/>
      <c r="E2" s="84"/>
      <c r="F2" s="84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60</v>
      </c>
      <c r="E4" s="10"/>
      <c r="F4" s="16" t="s">
        <v>28</v>
      </c>
    </row>
    <row r="5" spans="1:6" x14ac:dyDescent="0.25">
      <c r="A5" s="9"/>
      <c r="B5" s="11" t="s">
        <v>64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40352757.960000008</v>
      </c>
      <c r="C8" s="13"/>
      <c r="D8" s="13">
        <v>83629523.520000011</v>
      </c>
      <c r="E8" s="13"/>
      <c r="F8" s="13">
        <v>500596115.49000001</v>
      </c>
    </row>
    <row r="9" spans="1:6" x14ac:dyDescent="0.25">
      <c r="A9" t="s">
        <v>2</v>
      </c>
      <c r="B9" s="13">
        <v>36466533.839999996</v>
      </c>
      <c r="C9" s="13"/>
      <c r="D9" s="13">
        <v>75680031.210000008</v>
      </c>
      <c r="E9" s="13"/>
      <c r="F9" s="13">
        <v>452358369.68000001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3886224.1200000122</v>
      </c>
      <c r="C12" s="13"/>
      <c r="D12" s="13">
        <v>7949492.3100000117</v>
      </c>
      <c r="E12" s="13"/>
      <c r="F12" s="13">
        <v>48430487.840000011</v>
      </c>
    </row>
    <row r="13" spans="1:6" x14ac:dyDescent="0.25">
      <c r="A13" t="s">
        <v>25</v>
      </c>
      <c r="B13" s="13">
        <v>2137423.2660000068</v>
      </c>
      <c r="C13" s="13"/>
      <c r="D13" s="13">
        <v>4372220.7705000071</v>
      </c>
      <c r="E13" s="13"/>
      <c r="F13" s="13">
        <v>26636768.312000006</v>
      </c>
    </row>
    <row r="14" spans="1:6" x14ac:dyDescent="0.25">
      <c r="A14" t="s">
        <v>32</v>
      </c>
      <c r="B14" s="13">
        <v>1748800.8540000056</v>
      </c>
      <c r="C14" s="13"/>
      <c r="D14" s="13">
        <v>3577271.5395000055</v>
      </c>
      <c r="E14" s="13"/>
      <c r="F14" s="13">
        <v>21793719.528000005</v>
      </c>
    </row>
    <row r="15" spans="1:6" x14ac:dyDescent="0.25">
      <c r="A15" t="s">
        <v>5</v>
      </c>
      <c r="B15" s="26">
        <v>1109</v>
      </c>
      <c r="C15" s="13"/>
      <c r="D15" s="13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61156826.650000006</v>
      </c>
      <c r="C19" s="13"/>
      <c r="D19" s="13">
        <v>128970206.59</v>
      </c>
      <c r="E19" s="13"/>
      <c r="F19" s="13">
        <v>870531116.53999984</v>
      </c>
    </row>
    <row r="20" spans="1:6" x14ac:dyDescent="0.25">
      <c r="A20" t="s">
        <v>2</v>
      </c>
      <c r="B20" s="13">
        <v>55687189.130000003</v>
      </c>
      <c r="C20" s="13"/>
      <c r="D20" s="13">
        <v>117232627.44</v>
      </c>
      <c r="E20" s="13"/>
      <c r="F20" s="13">
        <v>792957288.34000003</v>
      </c>
    </row>
    <row r="21" spans="1:6" x14ac:dyDescent="0.25">
      <c r="A21" t="s">
        <v>0</v>
      </c>
      <c r="B21" s="13">
        <v>71889.8</v>
      </c>
      <c r="C21" s="13"/>
      <c r="D21" s="13">
        <v>168725.36</v>
      </c>
      <c r="E21" s="13"/>
      <c r="F21" s="13">
        <v>805658.5</v>
      </c>
    </row>
    <row r="22" spans="1:6" x14ac:dyDescent="0.25">
      <c r="A22" t="s">
        <v>31</v>
      </c>
      <c r="B22" s="13">
        <v>5397747.7200000035</v>
      </c>
      <c r="C22" s="13"/>
      <c r="D22" s="13">
        <v>11568853.790000003</v>
      </c>
      <c r="E22" s="13"/>
      <c r="F22" s="13">
        <v>76768169.699999988</v>
      </c>
    </row>
    <row r="23" spans="1:6" x14ac:dyDescent="0.25">
      <c r="A23" t="s">
        <v>25</v>
      </c>
      <c r="B23" s="13">
        <v>2968761.2460000021</v>
      </c>
      <c r="C23" s="13"/>
      <c r="D23" s="13">
        <v>6362869.5845000017</v>
      </c>
      <c r="E23" s="13"/>
      <c r="F23" s="13">
        <v>42222493.334999993</v>
      </c>
    </row>
    <row r="24" spans="1:6" x14ac:dyDescent="0.25">
      <c r="A24" t="s">
        <v>32</v>
      </c>
      <c r="B24" s="13">
        <v>2428986.4740000018</v>
      </c>
      <c r="C24" s="13"/>
      <c r="D24" s="13">
        <v>5205984.2055000011</v>
      </c>
      <c r="E24" s="13"/>
      <c r="F24" s="13">
        <v>34545676.364999995</v>
      </c>
    </row>
    <row r="25" spans="1:6" x14ac:dyDescent="0.25">
      <c r="A25" t="s">
        <v>5</v>
      </c>
      <c r="B25" s="26">
        <v>2076</v>
      </c>
      <c r="C25" s="13"/>
      <c r="D25" s="13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65919878.360000007</v>
      </c>
      <c r="C29" s="13"/>
      <c r="D29" s="13">
        <v>137194458.84</v>
      </c>
      <c r="E29" s="13"/>
      <c r="F29" s="13">
        <v>693590916.23000002</v>
      </c>
    </row>
    <row r="30" spans="1:6" x14ac:dyDescent="0.25">
      <c r="A30" t="s">
        <v>2</v>
      </c>
      <c r="B30" s="13">
        <v>59533254.449999996</v>
      </c>
      <c r="C30" s="13"/>
      <c r="D30" s="13">
        <v>123892880.39</v>
      </c>
      <c r="E30" s="13"/>
      <c r="F30" s="13">
        <v>626951210.4000001</v>
      </c>
    </row>
    <row r="31" spans="1:6" x14ac:dyDescent="0.25">
      <c r="A31" t="s">
        <v>0</v>
      </c>
      <c r="B31" s="13">
        <v>409668.7</v>
      </c>
      <c r="C31" s="13"/>
      <c r="D31" s="13">
        <v>684892.75</v>
      </c>
      <c r="E31" s="13"/>
      <c r="F31" s="13">
        <v>1028672</v>
      </c>
    </row>
    <row r="32" spans="1:6" x14ac:dyDescent="0.25">
      <c r="A32" t="s">
        <v>31</v>
      </c>
      <c r="B32" s="13">
        <v>5976955.2100000111</v>
      </c>
      <c r="C32" s="13"/>
      <c r="D32" s="13">
        <v>12616685.700000007</v>
      </c>
      <c r="E32" s="13"/>
      <c r="F32" s="13">
        <v>65611033.829999998</v>
      </c>
    </row>
    <row r="33" spans="1:6" x14ac:dyDescent="0.25">
      <c r="A33" t="s">
        <v>25</v>
      </c>
      <c r="B33" s="13">
        <v>3287325.3655000064</v>
      </c>
      <c r="C33" s="13"/>
      <c r="D33" s="13">
        <v>6939177.1350000054</v>
      </c>
      <c r="E33" s="13"/>
      <c r="F33" s="13">
        <v>36086068.6065</v>
      </c>
    </row>
    <row r="34" spans="1:6" x14ac:dyDescent="0.25">
      <c r="A34" t="s">
        <v>32</v>
      </c>
      <c r="B34" s="13">
        <v>2689629.8445000052</v>
      </c>
      <c r="C34" s="13"/>
      <c r="D34" s="13">
        <v>5677508.5650000032</v>
      </c>
      <c r="E34" s="13"/>
      <c r="F34" s="13">
        <v>29524965.223500002</v>
      </c>
    </row>
    <row r="35" spans="1:6" x14ac:dyDescent="0.25">
      <c r="A35" t="s">
        <v>5</v>
      </c>
      <c r="B35" s="29">
        <v>2744</v>
      </c>
      <c r="C35" s="13"/>
      <c r="D35" s="13"/>
      <c r="E35" s="13"/>
      <c r="F35" s="13"/>
    </row>
    <row r="36" spans="1:6" x14ac:dyDescent="0.25">
      <c r="B36" s="13"/>
      <c r="C36" s="13"/>
      <c r="D36" s="13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ht="75.75" customHeight="1" x14ac:dyDescent="0.3">
      <c r="A38" s="87" t="s">
        <v>51</v>
      </c>
      <c r="B38" s="87"/>
      <c r="C38" s="87"/>
      <c r="D38" s="87"/>
      <c r="E38" s="87"/>
      <c r="F38" s="87"/>
    </row>
    <row r="39" spans="1:6" x14ac:dyDescent="0.25">
      <c r="B39" s="13"/>
      <c r="C39" s="13"/>
      <c r="D39" s="13"/>
      <c r="E39" s="13"/>
      <c r="F39" s="13"/>
    </row>
    <row r="40" spans="1:6" x14ac:dyDescent="0.25">
      <c r="A40" s="9" t="s">
        <v>50</v>
      </c>
      <c r="B40" s="13"/>
      <c r="C40" s="13"/>
      <c r="D40" s="13"/>
      <c r="E40" s="13"/>
      <c r="F40" s="13"/>
    </row>
    <row r="41" spans="1:6" x14ac:dyDescent="0.25">
      <c r="A41" t="s">
        <v>1</v>
      </c>
      <c r="B41" s="13">
        <v>40332437.170000002</v>
      </c>
      <c r="C41" s="13"/>
      <c r="D41" s="13">
        <v>76970499.63000001</v>
      </c>
      <c r="E41" s="13"/>
      <c r="F41" s="13">
        <v>294491026.26999992</v>
      </c>
    </row>
    <row r="42" spans="1:6" x14ac:dyDescent="0.25">
      <c r="A42" t="s">
        <v>2</v>
      </c>
      <c r="B42" s="13">
        <v>36634771.269999996</v>
      </c>
      <c r="C42" s="13"/>
      <c r="D42" s="13">
        <v>69846355.049999997</v>
      </c>
      <c r="E42" s="13"/>
      <c r="F42" s="13">
        <v>267142938.70000005</v>
      </c>
    </row>
    <row r="43" spans="1:6" x14ac:dyDescent="0.25">
      <c r="A43" t="s">
        <v>0</v>
      </c>
      <c r="B43" s="13">
        <v>19547</v>
      </c>
      <c r="C43" s="13"/>
      <c r="D43" s="13">
        <v>33755</v>
      </c>
      <c r="E43" s="13"/>
      <c r="F43" s="13">
        <v>115890.91</v>
      </c>
    </row>
    <row r="44" spans="1:6" x14ac:dyDescent="0.25">
      <c r="A44" t="s">
        <v>31</v>
      </c>
      <c r="B44" s="13">
        <v>3678118.900000006</v>
      </c>
      <c r="C44" s="13"/>
      <c r="D44" s="13">
        <v>7090389.5800000057</v>
      </c>
      <c r="E44" s="13"/>
      <c r="F44" s="13">
        <v>27232196.660000015</v>
      </c>
    </row>
    <row r="45" spans="1:6" x14ac:dyDescent="0.25">
      <c r="A45" t="s">
        <v>25</v>
      </c>
      <c r="B45" s="13">
        <v>2022965.3950000035</v>
      </c>
      <c r="C45" s="13"/>
      <c r="D45" s="13">
        <v>3899714.269000004</v>
      </c>
      <c r="E45" s="13"/>
      <c r="F45" s="13">
        <v>14977708.16300001</v>
      </c>
    </row>
    <row r="46" spans="1:6" x14ac:dyDescent="0.25">
      <c r="A46" t="s">
        <v>32</v>
      </c>
      <c r="B46" s="13">
        <v>1655153.5050000027</v>
      </c>
      <c r="C46" s="13"/>
      <c r="D46" s="13">
        <v>3190675.3110000025</v>
      </c>
      <c r="E46" s="13"/>
      <c r="F46" s="13">
        <v>12254488.497000007</v>
      </c>
    </row>
    <row r="47" spans="1:6" x14ac:dyDescent="0.25">
      <c r="A47" t="s">
        <v>5</v>
      </c>
      <c r="B47" s="26">
        <v>2000</v>
      </c>
      <c r="C47" s="13"/>
      <c r="D47" s="13"/>
      <c r="E47" s="13"/>
      <c r="F47" s="13"/>
    </row>
    <row r="48" spans="1:6" x14ac:dyDescent="0.25">
      <c r="B48" s="13"/>
      <c r="C48" s="13"/>
      <c r="D48" s="13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A50" s="8" t="s">
        <v>6</v>
      </c>
      <c r="B50" s="13"/>
      <c r="C50" s="13"/>
      <c r="D50" s="13"/>
      <c r="E50" s="13"/>
      <c r="F50" s="13"/>
    </row>
    <row r="51" spans="1:6" x14ac:dyDescent="0.25">
      <c r="A51" t="s">
        <v>1</v>
      </c>
      <c r="B51" s="13">
        <v>207761900.14000005</v>
      </c>
      <c r="C51" s="13"/>
      <c r="D51" s="13">
        <v>426764688.58000004</v>
      </c>
      <c r="E51" s="13"/>
      <c r="F51" s="13">
        <v>2359209174.5299997</v>
      </c>
    </row>
    <row r="52" spans="1:6" x14ac:dyDescent="0.25">
      <c r="A52" t="s">
        <v>2</v>
      </c>
      <c r="B52" s="13">
        <v>188321748.69</v>
      </c>
      <c r="C52" s="13"/>
      <c r="D52" s="13">
        <v>386651894.09000003</v>
      </c>
      <c r="E52" s="13"/>
      <c r="F52" s="13">
        <v>2139409807.1200001</v>
      </c>
    </row>
    <row r="53" spans="1:6" x14ac:dyDescent="0.25">
      <c r="A53" t="s">
        <v>0</v>
      </c>
      <c r="B53" s="13">
        <v>501105.5</v>
      </c>
      <c r="C53" s="13"/>
      <c r="D53" s="13">
        <v>887373.11</v>
      </c>
      <c r="E53" s="13"/>
      <c r="F53" s="13">
        <v>1956631.41</v>
      </c>
    </row>
    <row r="54" spans="1:6" x14ac:dyDescent="0.25">
      <c r="A54" t="s">
        <v>30</v>
      </c>
      <c r="B54" s="13">
        <v>0</v>
      </c>
      <c r="C54" s="13"/>
      <c r="D54" s="13">
        <v>0</v>
      </c>
      <c r="E54" s="13"/>
      <c r="F54" s="13">
        <v>199152.03</v>
      </c>
    </row>
    <row r="55" spans="1:6" x14ac:dyDescent="0.25">
      <c r="A55" t="s">
        <v>31</v>
      </c>
      <c r="B55" s="13">
        <v>18939045.950000048</v>
      </c>
      <c r="C55" s="13"/>
      <c r="D55" s="13">
        <v>39225421.38000001</v>
      </c>
      <c r="E55" s="13"/>
      <c r="F55" s="13">
        <v>218041888.02999961</v>
      </c>
    </row>
    <row r="56" spans="1:6" x14ac:dyDescent="0.25">
      <c r="A56" t="s">
        <v>25</v>
      </c>
      <c r="B56" s="13">
        <v>10416475.272500027</v>
      </c>
      <c r="C56" s="13"/>
      <c r="D56" s="13">
        <v>21573981.759000007</v>
      </c>
      <c r="E56" s="13"/>
      <c r="F56" s="13">
        <v>119923038.41649979</v>
      </c>
    </row>
    <row r="57" spans="1:6" x14ac:dyDescent="0.25">
      <c r="A57" t="s">
        <v>32</v>
      </c>
      <c r="B57" s="13">
        <v>8522570.6775000226</v>
      </c>
      <c r="C57" s="13"/>
      <c r="D57" s="13">
        <v>17651439.621000007</v>
      </c>
      <c r="E57" s="13"/>
      <c r="F57" s="13">
        <v>98118849.613499835</v>
      </c>
    </row>
    <row r="58" spans="1:6" x14ac:dyDescent="0.25">
      <c r="A58" t="s">
        <v>5</v>
      </c>
      <c r="B58" s="29">
        <v>7929</v>
      </c>
    </row>
    <row r="61" spans="1:6" ht="76.5" customHeight="1" x14ac:dyDescent="0.3">
      <c r="A61" s="87" t="s">
        <v>51</v>
      </c>
      <c r="B61" s="87"/>
      <c r="C61" s="87"/>
      <c r="D61" s="87"/>
      <c r="E61" s="87"/>
      <c r="F61" s="87"/>
    </row>
    <row r="62" spans="1:6" ht="13" x14ac:dyDescent="0.3">
      <c r="A62" s="27"/>
    </row>
    <row r="63" spans="1:6" ht="13" x14ac:dyDescent="0.3">
      <c r="A63" s="27"/>
    </row>
    <row r="64" spans="1:6" ht="13" x14ac:dyDescent="0.3">
      <c r="A64" s="27"/>
    </row>
    <row r="65" spans="1:1" ht="13" x14ac:dyDescent="0.3">
      <c r="A65" s="27"/>
    </row>
  </sheetData>
  <mergeCells count="4">
    <mergeCell ref="A1:F1"/>
    <mergeCell ref="A2:F2"/>
    <mergeCell ref="A38:F38"/>
    <mergeCell ref="A61:F61"/>
  </mergeCells>
  <phoneticPr fontId="6" type="noConversion"/>
  <pageMargins left="0.75" right="0.75" top="1" bottom="1" header="0.5" footer="0.5"/>
  <headerFooter alignWithMargins="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F65"/>
  <sheetViews>
    <sheetView workbookViewId="0">
      <selection sqref="A1:IV65536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25.54296875" bestFit="1" customWidth="1"/>
  </cols>
  <sheetData>
    <row r="1" spans="1:6" ht="63" customHeight="1" x14ac:dyDescent="0.25">
      <c r="A1" s="89"/>
      <c r="B1" s="89"/>
      <c r="C1" s="89"/>
      <c r="D1" s="89"/>
      <c r="E1" s="89"/>
      <c r="F1" s="89"/>
    </row>
    <row r="2" spans="1:6" ht="17.5" x14ac:dyDescent="0.35">
      <c r="A2" s="83" t="s">
        <v>22</v>
      </c>
      <c r="B2" s="84"/>
      <c r="C2" s="84"/>
      <c r="D2" s="84"/>
      <c r="E2" s="84"/>
      <c r="F2" s="84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60</v>
      </c>
      <c r="E4" s="10"/>
      <c r="F4" s="16" t="s">
        <v>28</v>
      </c>
    </row>
    <row r="5" spans="1:6" x14ac:dyDescent="0.25">
      <c r="A5" s="9"/>
      <c r="B5" s="11" t="s">
        <v>65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 t="e">
        <f>SUM(#REF!)</f>
        <v>#REF!</v>
      </c>
      <c r="C8" s="13"/>
      <c r="D8" s="13">
        <v>154289801.05999997</v>
      </c>
      <c r="E8" s="13"/>
      <c r="F8" s="13">
        <v>571256393.02999997</v>
      </c>
    </row>
    <row r="9" spans="1:6" x14ac:dyDescent="0.25">
      <c r="A9" t="s">
        <v>2</v>
      </c>
      <c r="B9" s="13" t="e">
        <f>SUM(#REF!)</f>
        <v>#REF!</v>
      </c>
      <c r="C9" s="13"/>
      <c r="D9" s="13">
        <v>139622539.08999997</v>
      </c>
      <c r="E9" s="13"/>
      <c r="F9" s="13">
        <v>516300877.56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 t="e">
        <f>SUM(#REF!)</f>
        <v>#REF!</v>
      </c>
      <c r="C12" s="13"/>
      <c r="D12" s="13">
        <v>14667261.969999999</v>
      </c>
      <c r="E12" s="13"/>
      <c r="F12" s="13">
        <v>55148257.5</v>
      </c>
    </row>
    <row r="13" spans="1:6" x14ac:dyDescent="0.25">
      <c r="A13" t="s">
        <v>25</v>
      </c>
      <c r="B13" s="13" t="e">
        <f>B12*0.55</f>
        <v>#REF!</v>
      </c>
      <c r="C13" s="13"/>
      <c r="D13" s="13">
        <f>D12*0.55</f>
        <v>8066994.0834999997</v>
      </c>
      <c r="E13" s="13"/>
      <c r="F13" s="13">
        <f>F12*0.55</f>
        <v>30331541.625000004</v>
      </c>
    </row>
    <row r="14" spans="1:6" x14ac:dyDescent="0.25">
      <c r="A14" t="s">
        <v>32</v>
      </c>
      <c r="B14" s="13" t="e">
        <f>B12*0.45</f>
        <v>#REF!</v>
      </c>
      <c r="C14" s="13"/>
      <c r="D14" s="13">
        <f>D12*0.45</f>
        <v>6600267.8865</v>
      </c>
      <c r="E14" s="13"/>
      <c r="F14" s="13">
        <f>F12*0.45</f>
        <v>24816715.875</v>
      </c>
    </row>
    <row r="15" spans="1:6" x14ac:dyDescent="0.25">
      <c r="A15" t="s">
        <v>5</v>
      </c>
      <c r="B15" s="26">
        <v>1109</v>
      </c>
      <c r="C15" s="13"/>
      <c r="D15" s="26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 t="e">
        <f>SUM(#REF!)</f>
        <v>#REF!</v>
      </c>
      <c r="C19" s="13"/>
      <c r="D19" s="13">
        <v>242819239.32999998</v>
      </c>
      <c r="E19" s="13"/>
      <c r="F19" s="13">
        <v>984380149.27999997</v>
      </c>
    </row>
    <row r="20" spans="1:6" x14ac:dyDescent="0.25">
      <c r="A20" t="s">
        <v>2</v>
      </c>
      <c r="B20" s="13" t="e">
        <f>SUM(#REF!)</f>
        <v>#REF!</v>
      </c>
      <c r="C20" s="13"/>
      <c r="D20" s="13">
        <v>220315215.28999999</v>
      </c>
      <c r="E20" s="13"/>
      <c r="F20" s="13">
        <v>896039876.19000006</v>
      </c>
    </row>
    <row r="21" spans="1:6" x14ac:dyDescent="0.25">
      <c r="A21" t="s">
        <v>0</v>
      </c>
      <c r="B21" s="13" t="e">
        <f>SUM(#REF!)</f>
        <v>#REF!</v>
      </c>
      <c r="C21" s="13"/>
      <c r="D21" s="13">
        <v>466460.91</v>
      </c>
      <c r="E21" s="13"/>
      <c r="F21" s="13">
        <v>1103394.05</v>
      </c>
    </row>
    <row r="22" spans="1:6" x14ac:dyDescent="0.25">
      <c r="A22" t="s">
        <v>31</v>
      </c>
      <c r="B22" s="13" t="e">
        <f>SUM(#REF!)</f>
        <v>#REF!</v>
      </c>
      <c r="C22" s="13"/>
      <c r="D22" s="13">
        <v>22037563.129999999</v>
      </c>
      <c r="E22" s="13"/>
      <c r="F22" s="13">
        <v>87236879.039999992</v>
      </c>
    </row>
    <row r="23" spans="1:6" x14ac:dyDescent="0.25">
      <c r="A23" t="s">
        <v>25</v>
      </c>
      <c r="B23" s="13" t="e">
        <f>B22*0.55</f>
        <v>#REF!</v>
      </c>
      <c r="C23" s="13"/>
      <c r="D23" s="13">
        <f>D22*0.55</f>
        <v>12120659.7215</v>
      </c>
      <c r="E23" s="13"/>
      <c r="F23" s="13">
        <f>F22*0.55</f>
        <v>47980283.472000003</v>
      </c>
    </row>
    <row r="24" spans="1:6" x14ac:dyDescent="0.25">
      <c r="A24" t="s">
        <v>32</v>
      </c>
      <c r="B24" s="13" t="e">
        <f>B22*0.45</f>
        <v>#REF!</v>
      </c>
      <c r="C24" s="13"/>
      <c r="D24" s="13">
        <f>D22*0.45</f>
        <v>9916903.408499999</v>
      </c>
      <c r="E24" s="13"/>
      <c r="F24" s="13">
        <f>F22*0.45</f>
        <v>39256595.567999996</v>
      </c>
    </row>
    <row r="25" spans="1:6" x14ac:dyDescent="0.25">
      <c r="A25" t="s">
        <v>5</v>
      </c>
      <c r="B25" s="26">
        <v>2076</v>
      </c>
      <c r="C25" s="13"/>
      <c r="D25" s="26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 t="e">
        <f>SUM(#REF!)</f>
        <v>#REF!</v>
      </c>
      <c r="C29" s="13"/>
      <c r="D29" s="13">
        <v>264857608.37000003</v>
      </c>
      <c r="E29" s="13"/>
      <c r="F29" s="13">
        <v>821254065.75999999</v>
      </c>
    </row>
    <row r="30" spans="1:6" x14ac:dyDescent="0.25">
      <c r="A30" t="s">
        <v>2</v>
      </c>
      <c r="B30" s="13" t="e">
        <f>SUM(#REF!)</f>
        <v>#REF!</v>
      </c>
      <c r="C30" s="13"/>
      <c r="D30" s="13">
        <v>239756547.13</v>
      </c>
      <c r="E30" s="13"/>
      <c r="F30" s="13">
        <v>742814877.1400001</v>
      </c>
    </row>
    <row r="31" spans="1:6" x14ac:dyDescent="0.25">
      <c r="A31" t="s">
        <v>0</v>
      </c>
      <c r="B31" s="13" t="e">
        <f>SUM(#REF!)</f>
        <v>#REF!</v>
      </c>
      <c r="C31" s="13"/>
      <c r="D31" s="13">
        <v>1479046.41</v>
      </c>
      <c r="E31" s="13"/>
      <c r="F31" s="13">
        <v>1822825.66</v>
      </c>
    </row>
    <row r="32" spans="1:6" x14ac:dyDescent="0.25">
      <c r="A32" t="s">
        <v>31</v>
      </c>
      <c r="B32" s="13" t="e">
        <f>SUM(#REF!)</f>
        <v>#REF!</v>
      </c>
      <c r="C32" s="13"/>
      <c r="D32" s="13">
        <v>23622014.829999991</v>
      </c>
      <c r="E32" s="13"/>
      <c r="F32" s="13">
        <v>76616362.959999979</v>
      </c>
    </row>
    <row r="33" spans="1:6" x14ac:dyDescent="0.25">
      <c r="A33" t="s">
        <v>25</v>
      </c>
      <c r="B33" s="13" t="e">
        <f>B32*0.55</f>
        <v>#REF!</v>
      </c>
      <c r="C33" s="13"/>
      <c r="D33" s="13">
        <f>D32*0.55</f>
        <v>12992108.156499997</v>
      </c>
      <c r="E33" s="13"/>
      <c r="F33" s="13">
        <f>F32*0.55</f>
        <v>42138999.627999991</v>
      </c>
    </row>
    <row r="34" spans="1:6" x14ac:dyDescent="0.25">
      <c r="A34" t="s">
        <v>32</v>
      </c>
      <c r="B34" s="13" t="e">
        <f>B32*0.45</f>
        <v>#REF!</v>
      </c>
      <c r="C34" s="13"/>
      <c r="D34" s="13">
        <f>D32*0.45</f>
        <v>10629906.673499996</v>
      </c>
      <c r="E34" s="13"/>
      <c r="F34" s="13">
        <f>F32*0.45</f>
        <v>34477363.331999995</v>
      </c>
    </row>
    <row r="35" spans="1:6" x14ac:dyDescent="0.25">
      <c r="A35" t="s">
        <v>5</v>
      </c>
      <c r="B35" s="29">
        <v>2744</v>
      </c>
      <c r="C35" s="13"/>
      <c r="D35" s="29"/>
      <c r="E35" s="13"/>
      <c r="F35" s="13"/>
    </row>
    <row r="36" spans="1:6" x14ac:dyDescent="0.25">
      <c r="B36" s="13"/>
      <c r="C36" s="13"/>
      <c r="D36" s="13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ht="75.75" customHeight="1" x14ac:dyDescent="0.3">
      <c r="A38" s="87" t="s">
        <v>51</v>
      </c>
      <c r="B38" s="87"/>
      <c r="C38" s="87"/>
      <c r="D38" s="87"/>
      <c r="E38" s="87"/>
      <c r="F38" s="87"/>
    </row>
    <row r="39" spans="1:6" x14ac:dyDescent="0.25">
      <c r="B39" s="13"/>
      <c r="C39" s="13"/>
      <c r="D39" s="13"/>
      <c r="E39" s="13"/>
      <c r="F39" s="13"/>
    </row>
    <row r="40" spans="1:6" x14ac:dyDescent="0.25">
      <c r="A40" s="9" t="s">
        <v>50</v>
      </c>
      <c r="B40" s="13"/>
      <c r="C40" s="13"/>
      <c r="D40" s="13"/>
      <c r="E40" s="13"/>
      <c r="F40" s="13"/>
    </row>
    <row r="41" spans="1:6" x14ac:dyDescent="0.25">
      <c r="A41" t="s">
        <v>1</v>
      </c>
      <c r="B41" s="13" t="e">
        <f>SUM(#REF!)</f>
        <v>#REF!</v>
      </c>
      <c r="C41" s="13"/>
      <c r="D41" s="13">
        <v>151391159.22999999</v>
      </c>
      <c r="E41" s="13"/>
      <c r="F41" s="13">
        <v>368911685.86999989</v>
      </c>
    </row>
    <row r="42" spans="1:6" x14ac:dyDescent="0.25">
      <c r="A42" t="s">
        <v>2</v>
      </c>
      <c r="B42" s="13" t="e">
        <f>SUM(#REF!)</f>
        <v>#REF!</v>
      </c>
      <c r="C42" s="13"/>
      <c r="D42" s="13">
        <v>137400871.82999998</v>
      </c>
      <c r="E42" s="13"/>
      <c r="F42" s="13">
        <v>334697455.48000002</v>
      </c>
    </row>
    <row r="43" spans="1:6" x14ac:dyDescent="0.25">
      <c r="A43" t="s">
        <v>0</v>
      </c>
      <c r="B43" s="13" t="e">
        <f>SUM(#REF!)</f>
        <v>#REF!</v>
      </c>
      <c r="C43" s="13"/>
      <c r="D43" s="13">
        <v>74964</v>
      </c>
      <c r="E43" s="13"/>
      <c r="F43" s="13">
        <v>157099.91</v>
      </c>
    </row>
    <row r="44" spans="1:6" x14ac:dyDescent="0.25">
      <c r="A44" t="s">
        <v>31</v>
      </c>
      <c r="B44" s="13" t="e">
        <f>SUM(#REF!)</f>
        <v>#REF!</v>
      </c>
      <c r="C44" s="13"/>
      <c r="D44" s="13">
        <v>13915323.399999999</v>
      </c>
      <c r="E44" s="13"/>
      <c r="F44" s="13">
        <v>34057130.480000004</v>
      </c>
    </row>
    <row r="45" spans="1:6" x14ac:dyDescent="0.25">
      <c r="A45" t="s">
        <v>25</v>
      </c>
      <c r="B45" s="13" t="e">
        <f>B44*0.55</f>
        <v>#REF!</v>
      </c>
      <c r="C45" s="13"/>
      <c r="D45" s="13">
        <f>D44*0.55</f>
        <v>7653427.8700000001</v>
      </c>
      <c r="E45" s="13"/>
      <c r="F45" s="13">
        <f>F44*0.55</f>
        <v>18731421.764000002</v>
      </c>
    </row>
    <row r="46" spans="1:6" x14ac:dyDescent="0.25">
      <c r="A46" t="s">
        <v>32</v>
      </c>
      <c r="B46" s="13" t="e">
        <f>B44*0.45</f>
        <v>#REF!</v>
      </c>
      <c r="C46" s="13"/>
      <c r="D46" s="13">
        <f>D44*0.45</f>
        <v>6261895.5299999993</v>
      </c>
      <c r="E46" s="13"/>
      <c r="F46" s="13">
        <f>F44*0.45</f>
        <v>15325708.716000002</v>
      </c>
    </row>
    <row r="47" spans="1:6" x14ac:dyDescent="0.25">
      <c r="A47" t="s">
        <v>5</v>
      </c>
      <c r="B47" s="26">
        <v>2000</v>
      </c>
      <c r="C47" s="13"/>
      <c r="D47" s="26"/>
      <c r="E47" s="13"/>
      <c r="F47" s="13"/>
    </row>
    <row r="48" spans="1:6" x14ac:dyDescent="0.25">
      <c r="B48" s="13"/>
      <c r="C48" s="13"/>
      <c r="D48" s="13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A50" s="8" t="s">
        <v>6</v>
      </c>
      <c r="B50" s="13"/>
      <c r="C50" s="13"/>
      <c r="D50" s="13"/>
      <c r="E50" s="13"/>
      <c r="F50" s="13"/>
    </row>
    <row r="51" spans="1:6" x14ac:dyDescent="0.25">
      <c r="A51" t="s">
        <v>1</v>
      </c>
      <c r="B51" s="13" t="e">
        <f>SUM(B41,B29,B19,B8)</f>
        <v>#REF!</v>
      </c>
      <c r="C51" s="13"/>
      <c r="D51" s="13">
        <f>SUM(D41,D29,D19,D8)</f>
        <v>813357807.99000001</v>
      </c>
      <c r="E51" s="13"/>
      <c r="F51" s="13">
        <f>SUM(F41,F29,F19,F8)</f>
        <v>2745802293.9399996</v>
      </c>
    </row>
    <row r="52" spans="1:6" x14ac:dyDescent="0.25">
      <c r="A52" t="s">
        <v>2</v>
      </c>
      <c r="B52" s="13" t="e">
        <f>SUM(B42,B30,B20,B9)</f>
        <v>#REF!</v>
      </c>
      <c r="C52" s="13"/>
      <c r="D52" s="13">
        <f>SUM(D42,D30,D20,D9)</f>
        <v>737095173.33999991</v>
      </c>
      <c r="E52" s="13"/>
      <c r="F52" s="13">
        <f>SUM(F42,F30,F20,F9)</f>
        <v>2489853086.3700004</v>
      </c>
    </row>
    <row r="53" spans="1:6" x14ac:dyDescent="0.25">
      <c r="A53" t="s">
        <v>0</v>
      </c>
      <c r="B53" s="13" t="e">
        <f>SUM(B43,B31,B21,B10)</f>
        <v>#REF!</v>
      </c>
      <c r="C53" s="13"/>
      <c r="D53" s="13">
        <f>SUM(D43,D31,D21,D10)</f>
        <v>2020471.3199999998</v>
      </c>
      <c r="E53" s="13"/>
      <c r="F53" s="13">
        <f>SUM(F43,F31,F21,F10)</f>
        <v>3089729.62</v>
      </c>
    </row>
    <row r="54" spans="1:6" x14ac:dyDescent="0.25">
      <c r="A54" t="s">
        <v>30</v>
      </c>
      <c r="B54" s="13">
        <f>B11</f>
        <v>0</v>
      </c>
      <c r="C54" s="13"/>
      <c r="D54" s="13">
        <f>D11</f>
        <v>0</v>
      </c>
      <c r="E54" s="13"/>
      <c r="F54" s="13">
        <f>F11</f>
        <v>199152.03</v>
      </c>
    </row>
    <row r="55" spans="1:6" x14ac:dyDescent="0.25">
      <c r="A55" t="s">
        <v>31</v>
      </c>
      <c r="B55" s="13" t="e">
        <f>SUM(B44,B32,B22,B12)</f>
        <v>#REF!</v>
      </c>
      <c r="C55" s="13"/>
      <c r="D55" s="13">
        <f>SUM(D44,D32,D22,D12)</f>
        <v>74242163.329999983</v>
      </c>
      <c r="E55" s="13"/>
      <c r="F55" s="13">
        <f>SUM(F44,F32,F22,F12)</f>
        <v>253058629.97999996</v>
      </c>
    </row>
    <row r="56" spans="1:6" x14ac:dyDescent="0.25">
      <c r="A56" t="s">
        <v>25</v>
      </c>
      <c r="B56" s="13" t="e">
        <f>B55*0.55</f>
        <v>#REF!</v>
      </c>
      <c r="C56" s="13"/>
      <c r="D56" s="13">
        <f>D55*0.55</f>
        <v>40833189.831499994</v>
      </c>
      <c r="E56" s="13"/>
      <c r="F56" s="13">
        <f>F55*0.55</f>
        <v>139182246.48899999</v>
      </c>
    </row>
    <row r="57" spans="1:6" x14ac:dyDescent="0.25">
      <c r="A57" t="s">
        <v>32</v>
      </c>
      <c r="B57" s="13" t="e">
        <f>B55*0.45</f>
        <v>#REF!</v>
      </c>
      <c r="C57" s="13"/>
      <c r="D57" s="13">
        <f>D55*0.45</f>
        <v>33408973.498499993</v>
      </c>
      <c r="E57" s="13"/>
      <c r="F57" s="13">
        <f>F55*0.45</f>
        <v>113876383.49099998</v>
      </c>
    </row>
    <row r="58" spans="1:6" x14ac:dyDescent="0.25">
      <c r="A58" t="s">
        <v>5</v>
      </c>
      <c r="B58" s="17">
        <f>SUM(B47,B35,B25,B15)</f>
        <v>7929</v>
      </c>
    </row>
    <row r="61" spans="1:6" ht="76.5" customHeight="1" x14ac:dyDescent="0.3">
      <c r="A61" s="87" t="s">
        <v>51</v>
      </c>
      <c r="B61" s="87"/>
      <c r="C61" s="87"/>
      <c r="D61" s="87"/>
      <c r="E61" s="87"/>
      <c r="F61" s="87"/>
    </row>
    <row r="62" spans="1:6" ht="13" x14ac:dyDescent="0.3">
      <c r="A62" s="27"/>
    </row>
    <row r="63" spans="1:6" ht="13" x14ac:dyDescent="0.3">
      <c r="A63" s="27"/>
    </row>
    <row r="64" spans="1:6" ht="13" x14ac:dyDescent="0.3">
      <c r="A64" s="27"/>
    </row>
    <row r="65" spans="1:1" ht="13" x14ac:dyDescent="0.3">
      <c r="A65" s="27"/>
    </row>
  </sheetData>
  <mergeCells count="4">
    <mergeCell ref="A1:F1"/>
    <mergeCell ref="A2:F2"/>
    <mergeCell ref="A38:F38"/>
    <mergeCell ref="A61:F61"/>
  </mergeCells>
  <phoneticPr fontId="6" type="noConversion"/>
  <pageMargins left="0.75" right="0.75" top="1" bottom="1" header="0.5" footer="0.5"/>
  <headerFooter alignWithMargins="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F65"/>
  <sheetViews>
    <sheetView workbookViewId="0">
      <selection activeCell="A17" sqref="A17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25.54296875" bestFit="1" customWidth="1"/>
  </cols>
  <sheetData>
    <row r="1" spans="1:6" ht="63" customHeight="1" x14ac:dyDescent="0.25">
      <c r="A1" s="89"/>
      <c r="B1" s="89"/>
      <c r="C1" s="89"/>
      <c r="D1" s="89"/>
      <c r="E1" s="89"/>
      <c r="F1" s="89"/>
    </row>
    <row r="2" spans="1:6" ht="17.5" x14ac:dyDescent="0.35">
      <c r="A2" s="83" t="s">
        <v>22</v>
      </c>
      <c r="B2" s="84"/>
      <c r="C2" s="84"/>
      <c r="D2" s="84"/>
      <c r="E2" s="84"/>
      <c r="F2" s="84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60</v>
      </c>
      <c r="E4" s="10"/>
      <c r="F4" s="16" t="s">
        <v>28</v>
      </c>
    </row>
    <row r="5" spans="1:6" x14ac:dyDescent="0.25">
      <c r="A5" s="9"/>
      <c r="B5" s="11" t="s">
        <v>65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 t="e">
        <f>SUM(#REF!)</f>
        <v>#REF!</v>
      </c>
      <c r="C8" s="13"/>
      <c r="D8" s="13">
        <v>154289801.05999997</v>
      </c>
      <c r="E8" s="13"/>
      <c r="F8" s="13">
        <v>571256393.02999997</v>
      </c>
    </row>
    <row r="9" spans="1:6" x14ac:dyDescent="0.25">
      <c r="A9" t="s">
        <v>2</v>
      </c>
      <c r="B9" s="13" t="e">
        <f>SUM(#REF!)</f>
        <v>#REF!</v>
      </c>
      <c r="C9" s="13"/>
      <c r="D9" s="13">
        <v>139622539.08999997</v>
      </c>
      <c r="E9" s="13"/>
      <c r="F9" s="13">
        <v>516300877.56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 t="e">
        <f>SUM(#REF!)</f>
        <v>#REF!</v>
      </c>
      <c r="C12" s="13"/>
      <c r="D12" s="13">
        <v>14667261.969999999</v>
      </c>
      <c r="E12" s="13"/>
      <c r="F12" s="13">
        <v>55148257.5</v>
      </c>
    </row>
    <row r="13" spans="1:6" x14ac:dyDescent="0.25">
      <c r="A13" t="s">
        <v>25</v>
      </c>
      <c r="B13" s="13" t="e">
        <f>B12*0.55</f>
        <v>#REF!</v>
      </c>
      <c r="C13" s="13"/>
      <c r="D13" s="13">
        <f>D12*0.55</f>
        <v>8066994.0834999997</v>
      </c>
      <c r="E13" s="13"/>
      <c r="F13" s="13">
        <f>F12*0.55</f>
        <v>30331541.625000004</v>
      </c>
    </row>
    <row r="14" spans="1:6" x14ac:dyDescent="0.25">
      <c r="A14" t="s">
        <v>32</v>
      </c>
      <c r="B14" s="13" t="e">
        <f>B12*0.45</f>
        <v>#REF!</v>
      </c>
      <c r="C14" s="13"/>
      <c r="D14" s="13">
        <f>D12*0.45</f>
        <v>6600267.8865</v>
      </c>
      <c r="E14" s="13"/>
      <c r="F14" s="13">
        <f>F12*0.45</f>
        <v>24816715.875</v>
      </c>
    </row>
    <row r="15" spans="1:6" x14ac:dyDescent="0.25">
      <c r="A15" t="s">
        <v>5</v>
      </c>
      <c r="B15" s="26">
        <v>1109</v>
      </c>
      <c r="C15" s="13"/>
      <c r="D15" s="26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 t="e">
        <f>SUM(#REF!)</f>
        <v>#REF!</v>
      </c>
      <c r="C19" s="13"/>
      <c r="D19" s="13">
        <v>242819239.32999998</v>
      </c>
      <c r="E19" s="13"/>
      <c r="F19" s="13">
        <v>984380149.27999997</v>
      </c>
    </row>
    <row r="20" spans="1:6" x14ac:dyDescent="0.25">
      <c r="A20" t="s">
        <v>2</v>
      </c>
      <c r="B20" s="13" t="e">
        <f>SUM(#REF!)</f>
        <v>#REF!</v>
      </c>
      <c r="C20" s="13"/>
      <c r="D20" s="13">
        <v>220315215.28999999</v>
      </c>
      <c r="E20" s="13"/>
      <c r="F20" s="13">
        <v>896039876.19000006</v>
      </c>
    </row>
    <row r="21" spans="1:6" x14ac:dyDescent="0.25">
      <c r="A21" t="s">
        <v>0</v>
      </c>
      <c r="B21" s="13" t="e">
        <f>SUM(#REF!)</f>
        <v>#REF!</v>
      </c>
      <c r="C21" s="13"/>
      <c r="D21" s="13">
        <v>466460.91</v>
      </c>
      <c r="E21" s="13"/>
      <c r="F21" s="13">
        <v>1103394.05</v>
      </c>
    </row>
    <row r="22" spans="1:6" x14ac:dyDescent="0.25">
      <c r="A22" t="s">
        <v>31</v>
      </c>
      <c r="B22" s="13" t="e">
        <f>SUM(#REF!)</f>
        <v>#REF!</v>
      </c>
      <c r="C22" s="13"/>
      <c r="D22" s="13">
        <v>22037563.129999999</v>
      </c>
      <c r="E22" s="13"/>
      <c r="F22" s="13">
        <v>87236879.039999992</v>
      </c>
    </row>
    <row r="23" spans="1:6" x14ac:dyDescent="0.25">
      <c r="A23" t="s">
        <v>25</v>
      </c>
      <c r="B23" s="13" t="e">
        <f>B22*0.55</f>
        <v>#REF!</v>
      </c>
      <c r="C23" s="13"/>
      <c r="D23" s="13">
        <f>D22*0.55</f>
        <v>12120659.7215</v>
      </c>
      <c r="E23" s="13"/>
      <c r="F23" s="13">
        <f>F22*0.55</f>
        <v>47980283.472000003</v>
      </c>
    </row>
    <row r="24" spans="1:6" x14ac:dyDescent="0.25">
      <c r="A24" t="s">
        <v>32</v>
      </c>
      <c r="B24" s="13" t="e">
        <f>B22*0.45</f>
        <v>#REF!</v>
      </c>
      <c r="C24" s="13"/>
      <c r="D24" s="13">
        <f>D22*0.45</f>
        <v>9916903.408499999</v>
      </c>
      <c r="E24" s="13"/>
      <c r="F24" s="13">
        <f>F22*0.45</f>
        <v>39256595.567999996</v>
      </c>
    </row>
    <row r="25" spans="1:6" x14ac:dyDescent="0.25">
      <c r="A25" t="s">
        <v>5</v>
      </c>
      <c r="B25" s="26">
        <v>2076</v>
      </c>
      <c r="C25" s="13"/>
      <c r="D25" s="26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 t="e">
        <f>SUM(#REF!)</f>
        <v>#REF!</v>
      </c>
      <c r="C29" s="13"/>
      <c r="D29" s="13">
        <v>264857608.37000003</v>
      </c>
      <c r="E29" s="13"/>
      <c r="F29" s="13">
        <v>821254065.75999999</v>
      </c>
    </row>
    <row r="30" spans="1:6" x14ac:dyDescent="0.25">
      <c r="A30" t="s">
        <v>2</v>
      </c>
      <c r="B30" s="13" t="e">
        <f>SUM(#REF!)</f>
        <v>#REF!</v>
      </c>
      <c r="C30" s="13"/>
      <c r="D30" s="13">
        <v>239756547.13</v>
      </c>
      <c r="E30" s="13"/>
      <c r="F30" s="13">
        <v>742814877.1400001</v>
      </c>
    </row>
    <row r="31" spans="1:6" x14ac:dyDescent="0.25">
      <c r="A31" t="s">
        <v>0</v>
      </c>
      <c r="B31" s="13" t="e">
        <f>SUM(#REF!)</f>
        <v>#REF!</v>
      </c>
      <c r="C31" s="13"/>
      <c r="D31" s="13">
        <v>1479046.41</v>
      </c>
      <c r="E31" s="13"/>
      <c r="F31" s="13">
        <v>1822825.66</v>
      </c>
    </row>
    <row r="32" spans="1:6" x14ac:dyDescent="0.25">
      <c r="A32" t="s">
        <v>31</v>
      </c>
      <c r="B32" s="13" t="e">
        <f>SUM(#REF!)</f>
        <v>#REF!</v>
      </c>
      <c r="C32" s="13"/>
      <c r="D32" s="13">
        <v>23622014.829999991</v>
      </c>
      <c r="E32" s="13"/>
      <c r="F32" s="13">
        <v>76616362.959999979</v>
      </c>
    </row>
    <row r="33" spans="1:6" x14ac:dyDescent="0.25">
      <c r="A33" t="s">
        <v>25</v>
      </c>
      <c r="B33" s="13" t="e">
        <f>B32*0.55</f>
        <v>#REF!</v>
      </c>
      <c r="C33" s="13"/>
      <c r="D33" s="13">
        <f>D32*0.55</f>
        <v>12992108.156499997</v>
      </c>
      <c r="E33" s="13"/>
      <c r="F33" s="13">
        <f>F32*0.55</f>
        <v>42138999.627999991</v>
      </c>
    </row>
    <row r="34" spans="1:6" x14ac:dyDescent="0.25">
      <c r="A34" t="s">
        <v>32</v>
      </c>
      <c r="B34" s="13" t="e">
        <f>B32*0.45</f>
        <v>#REF!</v>
      </c>
      <c r="C34" s="13"/>
      <c r="D34" s="13">
        <f>D32*0.45</f>
        <v>10629906.673499996</v>
      </c>
      <c r="E34" s="13"/>
      <c r="F34" s="13">
        <f>F32*0.45</f>
        <v>34477363.331999995</v>
      </c>
    </row>
    <row r="35" spans="1:6" x14ac:dyDescent="0.25">
      <c r="A35" t="s">
        <v>5</v>
      </c>
      <c r="B35" s="29">
        <v>2744</v>
      </c>
      <c r="C35" s="13"/>
      <c r="D35" s="29"/>
      <c r="E35" s="13"/>
      <c r="F35" s="13"/>
    </row>
    <row r="36" spans="1:6" x14ac:dyDescent="0.25">
      <c r="B36" s="13"/>
      <c r="C36" s="13"/>
      <c r="D36" s="13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ht="75.75" customHeight="1" x14ac:dyDescent="0.3">
      <c r="A38" s="87" t="s">
        <v>51</v>
      </c>
      <c r="B38" s="87"/>
      <c r="C38" s="87"/>
      <c r="D38" s="87"/>
      <c r="E38" s="87"/>
      <c r="F38" s="87"/>
    </row>
    <row r="39" spans="1:6" x14ac:dyDescent="0.25">
      <c r="B39" s="13"/>
      <c r="C39" s="13"/>
      <c r="D39" s="13"/>
      <c r="E39" s="13"/>
      <c r="F39" s="13"/>
    </row>
    <row r="40" spans="1:6" x14ac:dyDescent="0.25">
      <c r="A40" s="9" t="s">
        <v>50</v>
      </c>
      <c r="B40" s="13"/>
      <c r="C40" s="13"/>
      <c r="D40" s="13"/>
      <c r="E40" s="13"/>
      <c r="F40" s="13"/>
    </row>
    <row r="41" spans="1:6" x14ac:dyDescent="0.25">
      <c r="A41" t="s">
        <v>1</v>
      </c>
      <c r="B41" s="13" t="e">
        <f>SUM(#REF!)</f>
        <v>#REF!</v>
      </c>
      <c r="C41" s="13"/>
      <c r="D41" s="13">
        <v>151391159.22999999</v>
      </c>
      <c r="E41" s="13"/>
      <c r="F41" s="13">
        <v>368911685.86999989</v>
      </c>
    </row>
    <row r="42" spans="1:6" x14ac:dyDescent="0.25">
      <c r="A42" t="s">
        <v>2</v>
      </c>
      <c r="B42" s="13" t="e">
        <f>SUM(#REF!)</f>
        <v>#REF!</v>
      </c>
      <c r="C42" s="13"/>
      <c r="D42" s="13">
        <v>137400871.82999998</v>
      </c>
      <c r="E42" s="13"/>
      <c r="F42" s="13">
        <v>334697455.48000002</v>
      </c>
    </row>
    <row r="43" spans="1:6" x14ac:dyDescent="0.25">
      <c r="A43" t="s">
        <v>0</v>
      </c>
      <c r="B43" s="13" t="e">
        <f>SUM(#REF!)</f>
        <v>#REF!</v>
      </c>
      <c r="C43" s="13"/>
      <c r="D43" s="13">
        <v>74964</v>
      </c>
      <c r="E43" s="13"/>
      <c r="F43" s="13">
        <v>157099.91</v>
      </c>
    </row>
    <row r="44" spans="1:6" x14ac:dyDescent="0.25">
      <c r="A44" t="s">
        <v>31</v>
      </c>
      <c r="B44" s="13" t="e">
        <f>SUM(#REF!)</f>
        <v>#REF!</v>
      </c>
      <c r="C44" s="13"/>
      <c r="D44" s="13">
        <v>13915323.399999999</v>
      </c>
      <c r="E44" s="13"/>
      <c r="F44" s="13">
        <v>34057130.480000004</v>
      </c>
    </row>
    <row r="45" spans="1:6" x14ac:dyDescent="0.25">
      <c r="A45" t="s">
        <v>25</v>
      </c>
      <c r="B45" s="13" t="e">
        <f>B44*0.55</f>
        <v>#REF!</v>
      </c>
      <c r="C45" s="13"/>
      <c r="D45" s="13">
        <f>D44*0.55</f>
        <v>7653427.8700000001</v>
      </c>
      <c r="E45" s="13"/>
      <c r="F45" s="13">
        <f>F44*0.55</f>
        <v>18731421.764000002</v>
      </c>
    </row>
    <row r="46" spans="1:6" x14ac:dyDescent="0.25">
      <c r="A46" t="s">
        <v>32</v>
      </c>
      <c r="B46" s="13" t="e">
        <f>B44*0.45</f>
        <v>#REF!</v>
      </c>
      <c r="C46" s="13"/>
      <c r="D46" s="13">
        <f>D44*0.45</f>
        <v>6261895.5299999993</v>
      </c>
      <c r="E46" s="13"/>
      <c r="F46" s="13">
        <f>F44*0.45</f>
        <v>15325708.716000002</v>
      </c>
    </row>
    <row r="47" spans="1:6" x14ac:dyDescent="0.25">
      <c r="A47" t="s">
        <v>5</v>
      </c>
      <c r="B47" s="26">
        <v>2000</v>
      </c>
      <c r="C47" s="13"/>
      <c r="D47" s="26"/>
      <c r="E47" s="13"/>
      <c r="F47" s="13"/>
    </row>
    <row r="48" spans="1:6" x14ac:dyDescent="0.25">
      <c r="B48" s="13"/>
      <c r="C48" s="13"/>
      <c r="D48" s="13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A50" s="8" t="s">
        <v>6</v>
      </c>
      <c r="B50" s="13"/>
      <c r="C50" s="13"/>
      <c r="D50" s="13"/>
      <c r="E50" s="13"/>
      <c r="F50" s="13"/>
    </row>
    <row r="51" spans="1:6" x14ac:dyDescent="0.25">
      <c r="A51" t="s">
        <v>1</v>
      </c>
      <c r="B51" s="13" t="e">
        <f>SUM(B41,B29,B19,B8)</f>
        <v>#REF!</v>
      </c>
      <c r="C51" s="13"/>
      <c r="D51" s="13">
        <f>SUM(D41,D29,D19,D8)</f>
        <v>813357807.99000001</v>
      </c>
      <c r="E51" s="13"/>
      <c r="F51" s="13">
        <f>SUM(F41,F29,F19,F8)</f>
        <v>2745802293.9399996</v>
      </c>
    </row>
    <row r="52" spans="1:6" x14ac:dyDescent="0.25">
      <c r="A52" t="s">
        <v>2</v>
      </c>
      <c r="B52" s="13" t="e">
        <f>SUM(B42,B30,B20,B9)</f>
        <v>#REF!</v>
      </c>
      <c r="C52" s="13"/>
      <c r="D52" s="13">
        <f>SUM(D42,D30,D20,D9)</f>
        <v>737095173.33999991</v>
      </c>
      <c r="E52" s="13"/>
      <c r="F52" s="13">
        <f>SUM(F42,F30,F20,F9)</f>
        <v>2489853086.3700004</v>
      </c>
    </row>
    <row r="53" spans="1:6" x14ac:dyDescent="0.25">
      <c r="A53" t="s">
        <v>0</v>
      </c>
      <c r="B53" s="13" t="e">
        <f>SUM(B43,B31,B21,B10)</f>
        <v>#REF!</v>
      </c>
      <c r="C53" s="13"/>
      <c r="D53" s="13">
        <f>SUM(D43,D31,D21,D10)</f>
        <v>2020471.3199999998</v>
      </c>
      <c r="E53" s="13"/>
      <c r="F53" s="13">
        <f>SUM(F43,F31,F21,F10)</f>
        <v>3089729.62</v>
      </c>
    </row>
    <row r="54" spans="1:6" x14ac:dyDescent="0.25">
      <c r="A54" t="s">
        <v>30</v>
      </c>
      <c r="B54" s="13">
        <f>B11</f>
        <v>0</v>
      </c>
      <c r="C54" s="13"/>
      <c r="D54" s="13">
        <f>D11</f>
        <v>0</v>
      </c>
      <c r="E54" s="13"/>
      <c r="F54" s="13">
        <f>F11</f>
        <v>199152.03</v>
      </c>
    </row>
    <row r="55" spans="1:6" x14ac:dyDescent="0.25">
      <c r="A55" t="s">
        <v>31</v>
      </c>
      <c r="B55" s="13" t="e">
        <f>SUM(B44,B32,B22,B12)</f>
        <v>#REF!</v>
      </c>
      <c r="C55" s="13"/>
      <c r="D55" s="13">
        <f>SUM(D44,D32,D22,D12)</f>
        <v>74242163.329999983</v>
      </c>
      <c r="E55" s="13"/>
      <c r="F55" s="13">
        <f>SUM(F44,F32,F22,F12)</f>
        <v>253058629.97999996</v>
      </c>
    </row>
    <row r="56" spans="1:6" x14ac:dyDescent="0.25">
      <c r="A56" t="s">
        <v>25</v>
      </c>
      <c r="B56" s="13" t="e">
        <f>B55*0.55</f>
        <v>#REF!</v>
      </c>
      <c r="C56" s="13"/>
      <c r="D56" s="13">
        <f>D55*0.55</f>
        <v>40833189.831499994</v>
      </c>
      <c r="E56" s="13"/>
      <c r="F56" s="13">
        <f>F55*0.55</f>
        <v>139182246.48899999</v>
      </c>
    </row>
    <row r="57" spans="1:6" x14ac:dyDescent="0.25">
      <c r="A57" t="s">
        <v>32</v>
      </c>
      <c r="B57" s="13" t="e">
        <f>B55*0.45</f>
        <v>#REF!</v>
      </c>
      <c r="C57" s="13"/>
      <c r="D57" s="13">
        <f>D55*0.45</f>
        <v>33408973.498499993</v>
      </c>
      <c r="E57" s="13"/>
      <c r="F57" s="13">
        <f>F55*0.45</f>
        <v>113876383.49099998</v>
      </c>
    </row>
    <row r="58" spans="1:6" x14ac:dyDescent="0.25">
      <c r="A58" t="s">
        <v>5</v>
      </c>
      <c r="B58" s="17">
        <f>SUM(B47,B35,B25,B15)</f>
        <v>7929</v>
      </c>
    </row>
    <row r="61" spans="1:6" ht="76.5" customHeight="1" x14ac:dyDescent="0.3">
      <c r="A61" s="87" t="s">
        <v>51</v>
      </c>
      <c r="B61" s="87"/>
      <c r="C61" s="87"/>
      <c r="D61" s="87"/>
      <c r="E61" s="87"/>
      <c r="F61" s="87"/>
    </row>
    <row r="62" spans="1:6" ht="13" x14ac:dyDescent="0.3">
      <c r="A62" s="27"/>
    </row>
    <row r="63" spans="1:6" ht="13" x14ac:dyDescent="0.3">
      <c r="A63" s="27"/>
    </row>
    <row r="64" spans="1:6" ht="13" x14ac:dyDescent="0.3">
      <c r="A64" s="27"/>
    </row>
    <row r="65" spans="1:1" ht="13" x14ac:dyDescent="0.3">
      <c r="A65" s="27"/>
    </row>
  </sheetData>
  <mergeCells count="4">
    <mergeCell ref="A1:F1"/>
    <mergeCell ref="A2:F2"/>
    <mergeCell ref="A38:F38"/>
    <mergeCell ref="A61:F61"/>
  </mergeCells>
  <phoneticPr fontId="6" type="noConversion"/>
  <pageMargins left="0.75" right="0.75" top="1" bottom="1" header="0.5" footer="0.5"/>
  <headerFooter alignWithMargins="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H65"/>
  <sheetViews>
    <sheetView workbookViewId="0">
      <selection sqref="A1:IV65536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17.26953125" bestFit="1" customWidth="1"/>
    <col min="5" max="5" width="3.7265625" customWidth="1"/>
    <col min="6" max="6" width="15.54296875" customWidth="1"/>
    <col min="7" max="7" width="3.7265625" customWidth="1"/>
    <col min="8" max="8" width="17.26953125" bestFit="1" customWidth="1"/>
  </cols>
  <sheetData>
    <row r="1" spans="1:8" ht="63" customHeight="1" x14ac:dyDescent="0.25">
      <c r="A1" s="89"/>
      <c r="B1" s="89"/>
      <c r="C1" s="89"/>
      <c r="D1" s="89"/>
      <c r="E1" s="89"/>
      <c r="F1" s="89"/>
      <c r="G1" s="89"/>
      <c r="H1" s="89"/>
    </row>
    <row r="2" spans="1:8" ht="17.5" x14ac:dyDescent="0.35">
      <c r="A2" s="83" t="s">
        <v>22</v>
      </c>
      <c r="B2" s="84"/>
      <c r="C2" s="84"/>
      <c r="D2" s="84"/>
      <c r="E2" s="84"/>
      <c r="F2" s="84"/>
      <c r="G2" s="84"/>
      <c r="H2" s="84"/>
    </row>
    <row r="3" spans="1:8" ht="17.5" x14ac:dyDescent="0.35">
      <c r="A3" s="14"/>
      <c r="B3" s="15"/>
      <c r="C3" s="15"/>
      <c r="D3" s="15"/>
      <c r="E3" s="15"/>
      <c r="F3" s="15"/>
      <c r="G3" s="15"/>
      <c r="H3" s="15"/>
    </row>
    <row r="4" spans="1:8" x14ac:dyDescent="0.25">
      <c r="B4" s="16" t="s">
        <v>55</v>
      </c>
      <c r="C4" s="10"/>
      <c r="D4" s="16" t="s">
        <v>60</v>
      </c>
      <c r="E4" s="10"/>
      <c r="F4" s="16" t="s">
        <v>67</v>
      </c>
      <c r="G4" s="10"/>
      <c r="H4" s="16" t="s">
        <v>28</v>
      </c>
    </row>
    <row r="5" spans="1:8" x14ac:dyDescent="0.25">
      <c r="A5" s="9"/>
      <c r="B5" s="11" t="s">
        <v>66</v>
      </c>
      <c r="C5" s="9"/>
      <c r="D5" s="11" t="s">
        <v>11</v>
      </c>
      <c r="F5" s="11" t="s">
        <v>61</v>
      </c>
      <c r="H5" s="11" t="s">
        <v>8</v>
      </c>
    </row>
    <row r="7" spans="1:8" x14ac:dyDescent="0.25">
      <c r="A7" s="8" t="s">
        <v>3</v>
      </c>
      <c r="B7" s="8"/>
      <c r="C7" s="8"/>
    </row>
    <row r="8" spans="1:8" x14ac:dyDescent="0.25">
      <c r="A8" t="s">
        <v>1</v>
      </c>
      <c r="B8" s="13">
        <v>36607528.049999997</v>
      </c>
      <c r="C8" s="13"/>
      <c r="D8" s="13">
        <v>158341788.71999997</v>
      </c>
      <c r="E8" s="13"/>
      <c r="F8" s="13">
        <v>32555540.390000001</v>
      </c>
      <c r="G8" s="13"/>
      <c r="H8" s="13">
        <v>607863921.08000004</v>
      </c>
    </row>
    <row r="9" spans="1:8" x14ac:dyDescent="0.25">
      <c r="A9" t="s">
        <v>2</v>
      </c>
      <c r="B9" s="13">
        <v>33167430.57</v>
      </c>
      <c r="C9" s="13"/>
      <c r="D9" s="13">
        <v>143303427.35999998</v>
      </c>
      <c r="E9" s="13"/>
      <c r="F9" s="13">
        <v>29486542.299999997</v>
      </c>
      <c r="G9" s="13"/>
      <c r="H9" s="13">
        <v>549468308.13</v>
      </c>
    </row>
    <row r="10" spans="1:8" x14ac:dyDescent="0.25">
      <c r="A10" t="s">
        <v>0</v>
      </c>
      <c r="B10" s="13">
        <v>0</v>
      </c>
      <c r="C10" s="13"/>
      <c r="D10" s="13">
        <v>0</v>
      </c>
      <c r="E10" s="13"/>
      <c r="F10" s="13">
        <v>0</v>
      </c>
      <c r="G10" s="13"/>
      <c r="H10" s="13">
        <v>6410</v>
      </c>
    </row>
    <row r="11" spans="1:8" x14ac:dyDescent="0.25">
      <c r="A11" t="s">
        <v>30</v>
      </c>
      <c r="B11" s="13">
        <v>0</v>
      </c>
      <c r="C11" s="13"/>
      <c r="D11" s="13">
        <v>0</v>
      </c>
      <c r="E11" s="13"/>
      <c r="F11" s="13">
        <v>0</v>
      </c>
      <c r="G11" s="13"/>
      <c r="H11" s="13">
        <v>199152.03</v>
      </c>
    </row>
    <row r="12" spans="1:8" x14ac:dyDescent="0.25">
      <c r="A12" t="s">
        <v>31</v>
      </c>
      <c r="B12" s="13">
        <v>3440097.48</v>
      </c>
      <c r="C12" s="13"/>
      <c r="D12" s="13">
        <v>15038361.359999999</v>
      </c>
      <c r="E12" s="13"/>
      <c r="F12" s="13">
        <v>3068998.09</v>
      </c>
      <c r="G12" s="13"/>
      <c r="H12" s="13">
        <v>58588354.980000004</v>
      </c>
    </row>
    <row r="13" spans="1:8" x14ac:dyDescent="0.25">
      <c r="A13" t="s">
        <v>25</v>
      </c>
      <c r="B13" s="13">
        <v>1892053.6139999984</v>
      </c>
      <c r="C13" s="13"/>
      <c r="D13" s="13">
        <v>8271098.7480000006</v>
      </c>
      <c r="E13" s="13"/>
      <c r="F13" s="13">
        <v>1687948.9495000001</v>
      </c>
      <c r="G13" s="13"/>
      <c r="H13" s="13">
        <v>32223595.239000004</v>
      </c>
    </row>
    <row r="14" spans="1:8" x14ac:dyDescent="0.25">
      <c r="A14" t="s">
        <v>32</v>
      </c>
      <c r="B14" s="13">
        <v>1548043.8659999985</v>
      </c>
      <c r="C14" s="13"/>
      <c r="D14" s="13">
        <v>6767262.6119999997</v>
      </c>
      <c r="E14" s="13"/>
      <c r="F14" s="13">
        <v>1381049.1405</v>
      </c>
      <c r="G14" s="13"/>
      <c r="H14" s="13">
        <v>26364759.741000004</v>
      </c>
    </row>
    <row r="15" spans="1:8" x14ac:dyDescent="0.25">
      <c r="A15" t="s">
        <v>5</v>
      </c>
      <c r="B15" s="26">
        <v>1109</v>
      </c>
      <c r="C15" s="13"/>
      <c r="D15" s="13"/>
      <c r="E15" s="13"/>
      <c r="F15" s="13"/>
      <c r="G15" s="13"/>
      <c r="H15" s="13"/>
    </row>
    <row r="16" spans="1:8" x14ac:dyDescent="0.25">
      <c r="B16" s="13"/>
      <c r="C16" s="13"/>
      <c r="D16" s="13"/>
      <c r="E16" s="13"/>
      <c r="F16" s="13"/>
      <c r="G16" s="13"/>
      <c r="H16" s="13"/>
    </row>
    <row r="17" spans="1:8" x14ac:dyDescent="0.25">
      <c r="B17" s="13"/>
      <c r="C17" s="13"/>
      <c r="D17" s="13"/>
      <c r="E17" s="13"/>
      <c r="F17" s="13"/>
      <c r="G17" s="13"/>
      <c r="H17" s="13"/>
    </row>
    <row r="18" spans="1:8" x14ac:dyDescent="0.25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5">
      <c r="A19" t="s">
        <v>1</v>
      </c>
      <c r="B19" s="13">
        <v>63815280.920000002</v>
      </c>
      <c r="C19" s="13"/>
      <c r="D19" s="13">
        <v>249022136.81999999</v>
      </c>
      <c r="E19" s="13"/>
      <c r="F19" s="13">
        <v>57612383.43</v>
      </c>
      <c r="G19" s="13"/>
      <c r="H19" s="13">
        <v>1048195430.1999999</v>
      </c>
    </row>
    <row r="20" spans="1:8" x14ac:dyDescent="0.25">
      <c r="A20" t="s">
        <v>2</v>
      </c>
      <c r="B20" s="13">
        <v>57854955.399999999</v>
      </c>
      <c r="C20" s="13"/>
      <c r="D20" s="13">
        <v>225931492.53</v>
      </c>
      <c r="E20" s="13"/>
      <c r="F20" s="13">
        <v>52238678.159999996</v>
      </c>
      <c r="G20" s="13"/>
      <c r="H20" s="13">
        <v>953894831.59000003</v>
      </c>
    </row>
    <row r="21" spans="1:8" x14ac:dyDescent="0.25">
      <c r="A21" t="s">
        <v>0</v>
      </c>
      <c r="B21" s="13">
        <v>394639.95</v>
      </c>
      <c r="C21" s="13"/>
      <c r="D21" s="13">
        <v>481527.61</v>
      </c>
      <c r="E21" s="13"/>
      <c r="F21" s="13">
        <v>379573.25</v>
      </c>
      <c r="G21" s="13"/>
      <c r="H21" s="13">
        <v>1498034</v>
      </c>
    </row>
    <row r="22" spans="1:8" x14ac:dyDescent="0.25">
      <c r="A22" t="s">
        <v>31</v>
      </c>
      <c r="B22" s="13">
        <v>5565685.5700000031</v>
      </c>
      <c r="C22" s="13"/>
      <c r="D22" s="13">
        <v>22609116.68</v>
      </c>
      <c r="E22" s="13"/>
      <c r="F22" s="13">
        <v>4994132.0199999996</v>
      </c>
      <c r="G22" s="13"/>
      <c r="H22" s="13">
        <v>92802564.609999999</v>
      </c>
    </row>
    <row r="23" spans="1:8" x14ac:dyDescent="0.25">
      <c r="A23" t="s">
        <v>25</v>
      </c>
      <c r="B23" s="13">
        <v>3061127.063500002</v>
      </c>
      <c r="C23" s="13"/>
      <c r="D23" s="13">
        <v>12435014.174000001</v>
      </c>
      <c r="E23" s="13"/>
      <c r="F23" s="13">
        <v>2746772.611</v>
      </c>
      <c r="G23" s="13"/>
      <c r="H23" s="13">
        <v>51041410.535500005</v>
      </c>
    </row>
    <row r="24" spans="1:8" x14ac:dyDescent="0.25">
      <c r="A24" t="s">
        <v>32</v>
      </c>
      <c r="B24" s="13">
        <v>2504558.5065000015</v>
      </c>
      <c r="C24" s="13"/>
      <c r="D24" s="13">
        <v>10174102.506000001</v>
      </c>
      <c r="E24" s="13"/>
      <c r="F24" s="13">
        <v>2247359.409</v>
      </c>
      <c r="G24" s="13"/>
      <c r="H24" s="13">
        <v>41761154.074500002</v>
      </c>
    </row>
    <row r="25" spans="1:8" x14ac:dyDescent="0.25">
      <c r="A25" t="s">
        <v>5</v>
      </c>
      <c r="B25" s="26">
        <v>2076</v>
      </c>
      <c r="C25" s="13"/>
      <c r="D25" s="13"/>
      <c r="E25" s="13"/>
      <c r="F25" s="13"/>
      <c r="G25" s="13"/>
      <c r="H25" s="13"/>
    </row>
    <row r="26" spans="1:8" x14ac:dyDescent="0.25">
      <c r="B26" s="13"/>
      <c r="C26" s="13"/>
      <c r="D26" s="13"/>
      <c r="E26" s="13"/>
      <c r="F26" s="13"/>
      <c r="G26" s="13"/>
      <c r="H26" s="13"/>
    </row>
    <row r="27" spans="1:8" x14ac:dyDescent="0.25">
      <c r="B27" s="13"/>
      <c r="C27" s="13"/>
      <c r="D27" s="13"/>
      <c r="E27" s="13"/>
      <c r="F27" s="13"/>
      <c r="G27" s="13"/>
      <c r="H27" s="13"/>
    </row>
    <row r="28" spans="1:8" x14ac:dyDescent="0.25">
      <c r="A28" s="9" t="s">
        <v>41</v>
      </c>
      <c r="B28" s="13"/>
      <c r="C28" s="13"/>
      <c r="D28" s="13"/>
      <c r="E28" s="13"/>
      <c r="F28" s="13"/>
      <c r="G28" s="13"/>
      <c r="H28" s="13"/>
    </row>
    <row r="29" spans="1:8" x14ac:dyDescent="0.25">
      <c r="A29" t="s">
        <v>1</v>
      </c>
      <c r="B29" s="13">
        <v>62765143.119999997</v>
      </c>
      <c r="C29" s="13"/>
      <c r="D29" s="13">
        <v>271361752.49000001</v>
      </c>
      <c r="E29" s="13"/>
      <c r="F29" s="13">
        <v>56260999</v>
      </c>
      <c r="G29" s="13"/>
      <c r="H29" s="13">
        <v>884019208.88</v>
      </c>
    </row>
    <row r="30" spans="1:8" x14ac:dyDescent="0.25">
      <c r="A30" t="s">
        <v>2</v>
      </c>
      <c r="B30" s="13">
        <v>56808921.780000001</v>
      </c>
      <c r="C30" s="13"/>
      <c r="D30" s="13">
        <v>245625386.59999999</v>
      </c>
      <c r="E30" s="13"/>
      <c r="F30" s="13">
        <v>50940082.309999995</v>
      </c>
      <c r="G30" s="13"/>
      <c r="H30" s="13">
        <v>799623798.91999996</v>
      </c>
    </row>
    <row r="31" spans="1:8" x14ac:dyDescent="0.25">
      <c r="A31" t="s">
        <v>0</v>
      </c>
      <c r="B31" s="13">
        <v>254969.09</v>
      </c>
      <c r="C31" s="13"/>
      <c r="D31" s="13">
        <v>1522493.5</v>
      </c>
      <c r="E31" s="13"/>
      <c r="F31" s="13">
        <v>211522</v>
      </c>
      <c r="G31" s="13"/>
      <c r="H31" s="13">
        <v>2077794.75</v>
      </c>
    </row>
    <row r="32" spans="1:8" x14ac:dyDescent="0.25">
      <c r="A32" t="s">
        <v>31</v>
      </c>
      <c r="B32" s="13">
        <v>5701252.2499999963</v>
      </c>
      <c r="C32" s="13"/>
      <c r="D32" s="13">
        <v>24213872.389999989</v>
      </c>
      <c r="E32" s="13"/>
      <c r="F32" s="13">
        <v>5109394.6900000004</v>
      </c>
      <c r="G32" s="13"/>
      <c r="H32" s="13">
        <v>82317615.209999979</v>
      </c>
    </row>
    <row r="33" spans="1:8" x14ac:dyDescent="0.25">
      <c r="A33" t="s">
        <v>25</v>
      </c>
      <c r="B33" s="13">
        <v>3135688.7374999984</v>
      </c>
      <c r="C33" s="13"/>
      <c r="D33" s="13">
        <v>13317629.814499995</v>
      </c>
      <c r="E33" s="13"/>
      <c r="F33" s="13">
        <v>2810167.0795000005</v>
      </c>
      <c r="G33" s="13"/>
      <c r="H33" s="13">
        <v>45274688.365499988</v>
      </c>
    </row>
    <row r="34" spans="1:8" x14ac:dyDescent="0.25">
      <c r="A34" t="s">
        <v>32</v>
      </c>
      <c r="B34" s="13">
        <v>2565563.5124999983</v>
      </c>
      <c r="C34" s="13"/>
      <c r="D34" s="13">
        <v>10896242.575499995</v>
      </c>
      <c r="E34" s="13"/>
      <c r="F34" s="13">
        <v>2299227.6105000004</v>
      </c>
      <c r="G34" s="13"/>
      <c r="H34" s="13">
        <v>37042926.84449999</v>
      </c>
    </row>
    <row r="35" spans="1:8" x14ac:dyDescent="0.25">
      <c r="A35" t="s">
        <v>5</v>
      </c>
      <c r="B35" s="24">
        <v>2744</v>
      </c>
      <c r="C35" s="13"/>
      <c r="D35" s="13"/>
      <c r="E35" s="13"/>
      <c r="F35" s="13"/>
      <c r="G35" s="13"/>
      <c r="H35" s="13"/>
    </row>
    <row r="36" spans="1:8" x14ac:dyDescent="0.25">
      <c r="B36" s="13"/>
      <c r="C36" s="13"/>
      <c r="D36" s="13"/>
      <c r="E36" s="13"/>
      <c r="F36" s="13"/>
      <c r="G36" s="13"/>
      <c r="H36" s="13"/>
    </row>
    <row r="37" spans="1:8" x14ac:dyDescent="0.25">
      <c r="B37" s="13"/>
      <c r="C37" s="13"/>
      <c r="D37" s="13"/>
      <c r="E37" s="13"/>
      <c r="F37" s="13"/>
      <c r="G37" s="13"/>
      <c r="H37" s="13"/>
    </row>
    <row r="38" spans="1:8" ht="76" customHeight="1" x14ac:dyDescent="0.3">
      <c r="A38" s="87" t="s">
        <v>51</v>
      </c>
      <c r="B38" s="87"/>
      <c r="C38" s="87"/>
      <c r="D38" s="87"/>
      <c r="E38" s="87"/>
      <c r="F38" s="87"/>
      <c r="G38" s="87"/>
      <c r="H38" s="87"/>
    </row>
    <row r="39" spans="1:8" x14ac:dyDescent="0.25">
      <c r="B39" s="13"/>
      <c r="C39" s="13"/>
      <c r="D39" s="13"/>
      <c r="E39" s="13"/>
      <c r="F39" s="13"/>
      <c r="G39" s="13"/>
      <c r="H39" s="13"/>
    </row>
    <row r="40" spans="1:8" x14ac:dyDescent="0.25">
      <c r="A40" s="9" t="s">
        <v>50</v>
      </c>
      <c r="B40" s="13"/>
      <c r="C40" s="13"/>
      <c r="D40" s="13"/>
      <c r="E40" s="13"/>
      <c r="F40" s="13"/>
      <c r="G40" s="13"/>
      <c r="H40" s="13"/>
    </row>
    <row r="41" spans="1:8" x14ac:dyDescent="0.25">
      <c r="A41" t="s">
        <v>1</v>
      </c>
      <c r="B41" s="13">
        <v>36350715.850000001</v>
      </c>
      <c r="C41" s="13"/>
      <c r="D41" s="13">
        <v>154803453.35999998</v>
      </c>
      <c r="E41" s="13"/>
      <c r="F41" s="13">
        <v>32938421.719999999</v>
      </c>
      <c r="G41" s="13"/>
      <c r="H41" s="13">
        <v>405262401.71999991</v>
      </c>
    </row>
    <row r="42" spans="1:8" x14ac:dyDescent="0.25">
      <c r="A42" t="s">
        <v>2</v>
      </c>
      <c r="B42" s="13">
        <v>33015691.27</v>
      </c>
      <c r="C42" s="13"/>
      <c r="D42" s="13">
        <v>140513392.29999998</v>
      </c>
      <c r="E42" s="13"/>
      <c r="F42" s="13">
        <v>29903170.800000004</v>
      </c>
      <c r="G42" s="13"/>
      <c r="H42" s="13">
        <v>367713146.75000006</v>
      </c>
    </row>
    <row r="43" spans="1:8" x14ac:dyDescent="0.25">
      <c r="A43" t="s">
        <v>0</v>
      </c>
      <c r="B43" s="13">
        <v>134216.6</v>
      </c>
      <c r="C43" s="13"/>
      <c r="D43" s="13">
        <v>78144</v>
      </c>
      <c r="E43" s="13"/>
      <c r="F43" s="13">
        <v>131036.6</v>
      </c>
      <c r="G43" s="13"/>
      <c r="H43" s="13">
        <v>291316.51</v>
      </c>
    </row>
    <row r="44" spans="1:8" x14ac:dyDescent="0.25">
      <c r="A44" t="s">
        <v>31</v>
      </c>
      <c r="B44" s="13">
        <v>3200807.98</v>
      </c>
      <c r="C44" s="13"/>
      <c r="D44" s="13">
        <v>14211917.059999999</v>
      </c>
      <c r="E44" s="13"/>
      <c r="F44" s="13">
        <v>2904214.32</v>
      </c>
      <c r="G44" s="13"/>
      <c r="H44" s="13">
        <v>37257938.460000008</v>
      </c>
    </row>
    <row r="45" spans="1:8" x14ac:dyDescent="0.25">
      <c r="A45" t="s">
        <v>25</v>
      </c>
      <c r="B45" s="13">
        <v>1760444.3890000011</v>
      </c>
      <c r="C45" s="13"/>
      <c r="D45" s="13">
        <v>7816554.3829999994</v>
      </c>
      <c r="E45" s="13"/>
      <c r="F45" s="13">
        <v>1597317.8759999999</v>
      </c>
      <c r="G45" s="13"/>
      <c r="H45" s="13">
        <v>20491866.153000005</v>
      </c>
    </row>
    <row r="46" spans="1:8" x14ac:dyDescent="0.25">
      <c r="A46" t="s">
        <v>32</v>
      </c>
      <c r="B46" s="13">
        <v>1440363.5910000009</v>
      </c>
      <c r="C46" s="13"/>
      <c r="D46" s="13">
        <v>6395362.6769999992</v>
      </c>
      <c r="E46" s="13"/>
      <c r="F46" s="13">
        <v>1306896.4439999999</v>
      </c>
      <c r="G46" s="13"/>
      <c r="H46" s="13">
        <v>16766072.307000004</v>
      </c>
    </row>
    <row r="47" spans="1:8" x14ac:dyDescent="0.25">
      <c r="A47" t="s">
        <v>5</v>
      </c>
      <c r="B47" s="26">
        <v>2000</v>
      </c>
      <c r="C47" s="13"/>
      <c r="D47" s="13"/>
      <c r="E47" s="13"/>
      <c r="F47" s="13"/>
      <c r="G47" s="13"/>
      <c r="H47" s="13"/>
    </row>
    <row r="48" spans="1:8" x14ac:dyDescent="0.25">
      <c r="B48" s="13"/>
      <c r="C48" s="13"/>
      <c r="D48" s="13"/>
      <c r="E48" s="13"/>
      <c r="F48" s="13"/>
      <c r="G48" s="13"/>
      <c r="H48" s="13"/>
    </row>
    <row r="49" spans="1:8" x14ac:dyDescent="0.25">
      <c r="B49" s="13"/>
      <c r="C49" s="13"/>
      <c r="D49" s="13"/>
      <c r="E49" s="13"/>
      <c r="F49" s="13"/>
      <c r="G49" s="13"/>
      <c r="H49" s="13"/>
    </row>
    <row r="50" spans="1:8" x14ac:dyDescent="0.25">
      <c r="A50" s="8" t="s">
        <v>6</v>
      </c>
      <c r="B50" s="13"/>
      <c r="C50" s="13"/>
      <c r="D50" s="13"/>
      <c r="E50" s="13"/>
      <c r="F50" s="13"/>
      <c r="G50" s="13"/>
      <c r="H50" s="13"/>
    </row>
    <row r="51" spans="1:8" x14ac:dyDescent="0.25">
      <c r="A51" t="s">
        <v>1</v>
      </c>
      <c r="B51" s="13">
        <v>199538667.94</v>
      </c>
      <c r="C51" s="13"/>
      <c r="D51" s="13">
        <v>833529131.3900001</v>
      </c>
      <c r="E51" s="13"/>
      <c r="F51" s="13">
        <v>179367344.53999999</v>
      </c>
      <c r="G51" s="13"/>
      <c r="H51" s="13">
        <v>2945340961.8800001</v>
      </c>
    </row>
    <row r="52" spans="1:8" x14ac:dyDescent="0.25">
      <c r="A52" t="s">
        <v>2</v>
      </c>
      <c r="B52" s="13">
        <v>180846999.01999998</v>
      </c>
      <c r="C52" s="13"/>
      <c r="D52" s="13">
        <v>755373698.7900002</v>
      </c>
      <c r="E52" s="13"/>
      <c r="F52" s="13">
        <v>162568473.56999999</v>
      </c>
      <c r="G52" s="13"/>
      <c r="H52" s="13">
        <v>2670700085.3899999</v>
      </c>
    </row>
    <row r="53" spans="1:8" x14ac:dyDescent="0.25">
      <c r="A53" t="s">
        <v>0</v>
      </c>
      <c r="B53" s="13">
        <v>783825.64</v>
      </c>
      <c r="C53" s="13"/>
      <c r="D53" s="13">
        <v>2082165.11</v>
      </c>
      <c r="E53" s="13"/>
      <c r="F53" s="13">
        <v>722131.85</v>
      </c>
      <c r="G53" s="13"/>
      <c r="H53" s="13">
        <v>3873555.26</v>
      </c>
    </row>
    <row r="54" spans="1:8" x14ac:dyDescent="0.25">
      <c r="A54" t="s">
        <v>30</v>
      </c>
      <c r="B54" s="13">
        <v>0</v>
      </c>
      <c r="C54" s="13"/>
      <c r="D54" s="13">
        <v>0</v>
      </c>
      <c r="E54" s="13"/>
      <c r="F54" s="13">
        <v>0</v>
      </c>
      <c r="G54" s="13"/>
      <c r="H54" s="13">
        <v>199152.03</v>
      </c>
    </row>
    <row r="55" spans="1:8" x14ac:dyDescent="0.25">
      <c r="A55" t="s">
        <v>31</v>
      </c>
      <c r="B55" s="13">
        <v>17907843.280000016</v>
      </c>
      <c r="C55" s="13"/>
      <c r="D55" s="13">
        <v>76073267.489999995</v>
      </c>
      <c r="E55" s="13"/>
      <c r="F55" s="13">
        <v>16076739.120000003</v>
      </c>
      <c r="G55" s="13"/>
      <c r="H55" s="13">
        <v>270966473.25999999</v>
      </c>
    </row>
    <row r="56" spans="1:8" x14ac:dyDescent="0.25">
      <c r="A56" t="s">
        <v>25</v>
      </c>
      <c r="B56" s="13">
        <v>9849313.8040000089</v>
      </c>
      <c r="C56" s="13"/>
      <c r="D56" s="13">
        <v>41840297.119500004</v>
      </c>
      <c r="E56" s="13"/>
      <c r="F56" s="13">
        <v>8842206.5160000026</v>
      </c>
      <c r="G56" s="13"/>
      <c r="H56" s="13">
        <v>149031560.29300001</v>
      </c>
    </row>
    <row r="57" spans="1:8" x14ac:dyDescent="0.25">
      <c r="A57" t="s">
        <v>32</v>
      </c>
      <c r="B57" s="13">
        <v>8058529.4760000072</v>
      </c>
      <c r="C57" s="13"/>
      <c r="D57" s="13">
        <v>34232970.370499998</v>
      </c>
      <c r="E57" s="13"/>
      <c r="F57" s="13">
        <v>7234532.6040000012</v>
      </c>
      <c r="G57" s="13"/>
      <c r="H57" s="13">
        <v>121934912.96699999</v>
      </c>
    </row>
    <row r="58" spans="1:8" x14ac:dyDescent="0.25">
      <c r="A58" t="s">
        <v>5</v>
      </c>
      <c r="B58" s="24">
        <v>7929</v>
      </c>
    </row>
    <row r="59" spans="1:8" x14ac:dyDescent="0.25">
      <c r="B59" s="26"/>
    </row>
    <row r="61" spans="1:8" ht="76.5" customHeight="1" x14ac:dyDescent="0.3">
      <c r="A61" s="87" t="s">
        <v>51</v>
      </c>
      <c r="B61" s="87"/>
      <c r="C61" s="87"/>
      <c r="D61" s="87"/>
      <c r="E61" s="87"/>
      <c r="F61" s="87"/>
      <c r="G61" s="87"/>
      <c r="H61" s="87"/>
    </row>
    <row r="62" spans="1:8" ht="13" x14ac:dyDescent="0.3">
      <c r="A62" s="27"/>
    </row>
    <row r="63" spans="1:8" ht="13" x14ac:dyDescent="0.3">
      <c r="A63" s="27"/>
    </row>
    <row r="64" spans="1:8" ht="13" x14ac:dyDescent="0.3">
      <c r="A64" s="27"/>
    </row>
    <row r="65" spans="1:1" ht="13" x14ac:dyDescent="0.3">
      <c r="A65" s="27"/>
    </row>
  </sheetData>
  <mergeCells count="4">
    <mergeCell ref="A1:H1"/>
    <mergeCell ref="A2:H2"/>
    <mergeCell ref="A38:H38"/>
    <mergeCell ref="A61:H61"/>
  </mergeCells>
  <phoneticPr fontId="6" type="noConversion"/>
  <pageMargins left="0.75" right="0.75" top="1" bottom="1" header="0.5" footer="0.5"/>
  <headerFooter alignWithMargins="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F66"/>
  <sheetViews>
    <sheetView workbookViewId="0">
      <selection activeCell="A13" sqref="A13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25.54296875" bestFit="1" customWidth="1"/>
  </cols>
  <sheetData>
    <row r="1" spans="1:6" ht="63" customHeight="1" x14ac:dyDescent="0.25">
      <c r="A1" s="89"/>
      <c r="B1" s="89"/>
      <c r="C1" s="89"/>
      <c r="D1" s="89"/>
      <c r="E1" s="89"/>
      <c r="F1" s="89"/>
    </row>
    <row r="2" spans="1:6" ht="17.5" x14ac:dyDescent="0.35">
      <c r="A2" s="83" t="s">
        <v>22</v>
      </c>
      <c r="B2" s="84"/>
      <c r="C2" s="84"/>
      <c r="D2" s="84"/>
      <c r="E2" s="84"/>
      <c r="F2" s="84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67</v>
      </c>
      <c r="E4" s="10"/>
      <c r="F4" s="16" t="s">
        <v>28</v>
      </c>
    </row>
    <row r="5" spans="1:6" x14ac:dyDescent="0.25">
      <c r="A5" s="9"/>
      <c r="B5" s="11" t="s">
        <v>68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36091241.93</v>
      </c>
      <c r="C8" s="13"/>
      <c r="D8" s="13">
        <v>68646782.319999993</v>
      </c>
      <c r="E8" s="13"/>
      <c r="F8" s="13">
        <v>643955163.00999999</v>
      </c>
    </row>
    <row r="9" spans="1:6" x14ac:dyDescent="0.25">
      <c r="A9" t="s">
        <v>2</v>
      </c>
      <c r="B9" s="13">
        <v>32565696.529999997</v>
      </c>
      <c r="C9" s="13"/>
      <c r="D9" s="13">
        <v>62052238.830000013</v>
      </c>
      <c r="E9" s="13"/>
      <c r="F9" s="13">
        <v>582034004.66000009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3525545.4</v>
      </c>
      <c r="C12" s="13"/>
      <c r="D12" s="13">
        <v>6594543.4900000002</v>
      </c>
      <c r="E12" s="13"/>
      <c r="F12" s="13">
        <v>62113900.380000003</v>
      </c>
    </row>
    <row r="13" spans="1:6" x14ac:dyDescent="0.25">
      <c r="A13" t="s">
        <v>25</v>
      </c>
      <c r="B13" s="13">
        <v>1939049.97</v>
      </c>
      <c r="C13" s="13"/>
      <c r="D13" s="13">
        <v>3626998.9195000003</v>
      </c>
      <c r="E13" s="13"/>
      <c r="F13" s="13">
        <v>34162645.209000006</v>
      </c>
    </row>
    <row r="14" spans="1:6" x14ac:dyDescent="0.25">
      <c r="A14" t="s">
        <v>32</v>
      </c>
      <c r="B14" s="13">
        <v>1586495.43</v>
      </c>
      <c r="C14" s="13"/>
      <c r="D14" s="13">
        <v>2967544.5705000004</v>
      </c>
      <c r="E14" s="13"/>
      <c r="F14" s="13">
        <v>27951255.171</v>
      </c>
    </row>
    <row r="15" spans="1:6" x14ac:dyDescent="0.25">
      <c r="A15" t="s">
        <v>5</v>
      </c>
      <c r="B15" s="26">
        <v>1109</v>
      </c>
      <c r="C15" s="13"/>
      <c r="D15" s="26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58615363.759999998</v>
      </c>
      <c r="C19" s="13"/>
      <c r="D19" s="13">
        <v>116227747.18999998</v>
      </c>
      <c r="E19" s="13"/>
      <c r="F19" s="13">
        <v>1106810793.96</v>
      </c>
    </row>
    <row r="20" spans="1:6" x14ac:dyDescent="0.25">
      <c r="A20" t="s">
        <v>2</v>
      </c>
      <c r="B20" s="13">
        <v>53322723</v>
      </c>
      <c r="C20" s="13"/>
      <c r="D20" s="13">
        <v>105561401.16</v>
      </c>
      <c r="E20" s="13"/>
      <c r="F20" s="13">
        <v>1007217554.59</v>
      </c>
    </row>
    <row r="21" spans="1:6" x14ac:dyDescent="0.25">
      <c r="A21" t="s">
        <v>0</v>
      </c>
      <c r="B21" s="13">
        <v>314786.25</v>
      </c>
      <c r="C21" s="13"/>
      <c r="D21" s="13">
        <v>694359.5</v>
      </c>
      <c r="E21" s="13"/>
      <c r="F21" s="13">
        <v>1812820.25</v>
      </c>
    </row>
    <row r="22" spans="1:6" x14ac:dyDescent="0.25">
      <c r="A22" t="s">
        <v>31</v>
      </c>
      <c r="B22" s="13">
        <v>4977854.51</v>
      </c>
      <c r="C22" s="13"/>
      <c r="D22" s="13">
        <v>9971986.5300000031</v>
      </c>
      <c r="E22" s="13"/>
      <c r="F22" s="13">
        <v>97780419.120000005</v>
      </c>
    </row>
    <row r="23" spans="1:6" x14ac:dyDescent="0.25">
      <c r="A23" t="s">
        <v>25</v>
      </c>
      <c r="B23" s="13">
        <v>2737819.9804999991</v>
      </c>
      <c r="C23" s="13"/>
      <c r="D23" s="13">
        <v>5484592.591500002</v>
      </c>
      <c r="E23" s="13"/>
      <c r="F23" s="13">
        <v>53779230.51600001</v>
      </c>
    </row>
    <row r="24" spans="1:6" x14ac:dyDescent="0.25">
      <c r="A24" t="s">
        <v>32</v>
      </c>
      <c r="B24" s="13">
        <v>2240034.5294999992</v>
      </c>
      <c r="C24" s="13"/>
      <c r="D24" s="13">
        <v>4487393.9385000011</v>
      </c>
      <c r="E24" s="13"/>
      <c r="F24" s="13">
        <v>44001188.604000002</v>
      </c>
    </row>
    <row r="25" spans="1:6" x14ac:dyDescent="0.25">
      <c r="A25" t="s">
        <v>5</v>
      </c>
      <c r="B25" s="26">
        <v>2076</v>
      </c>
      <c r="C25" s="13"/>
      <c r="D25" s="26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65403856.980000004</v>
      </c>
      <c r="C29" s="13"/>
      <c r="D29" s="13">
        <v>121664855.97999999</v>
      </c>
      <c r="E29" s="13"/>
      <c r="F29" s="13">
        <v>949423065.86000001</v>
      </c>
    </row>
    <row r="30" spans="1:6" x14ac:dyDescent="0.25">
      <c r="A30" t="s">
        <v>2</v>
      </c>
      <c r="B30" s="13">
        <v>59209090.590000004</v>
      </c>
      <c r="C30" s="13"/>
      <c r="D30" s="13">
        <v>110149172.89999999</v>
      </c>
      <c r="E30" s="13"/>
      <c r="F30" s="13">
        <v>858832889.50999999</v>
      </c>
    </row>
    <row r="31" spans="1:6" x14ac:dyDescent="0.25">
      <c r="A31" t="s">
        <v>0</v>
      </c>
      <c r="B31" s="13">
        <v>557499.75</v>
      </c>
      <c r="C31" s="13"/>
      <c r="D31" s="13">
        <v>769021.75</v>
      </c>
      <c r="E31" s="13"/>
      <c r="F31" s="13">
        <v>2635294.5</v>
      </c>
    </row>
    <row r="32" spans="1:6" x14ac:dyDescent="0.25">
      <c r="A32" t="s">
        <v>30</v>
      </c>
      <c r="B32" s="13">
        <v>10579.57</v>
      </c>
      <c r="C32" s="13"/>
      <c r="D32" s="13">
        <v>10579.57</v>
      </c>
      <c r="E32" s="13"/>
      <c r="F32" s="13">
        <v>10579.57</v>
      </c>
    </row>
    <row r="33" spans="1:6" x14ac:dyDescent="0.25">
      <c r="A33" t="s">
        <v>31</v>
      </c>
      <c r="B33" s="13">
        <v>5647846.21</v>
      </c>
      <c r="C33" s="13"/>
      <c r="D33" s="13">
        <v>10757240.9</v>
      </c>
      <c r="E33" s="13"/>
      <c r="F33" s="13">
        <v>87965461.419999987</v>
      </c>
    </row>
    <row r="34" spans="1:6" x14ac:dyDescent="0.25">
      <c r="A34" t="s">
        <v>25</v>
      </c>
      <c r="B34" s="13">
        <v>3106315.4155000001</v>
      </c>
      <c r="C34" s="13"/>
      <c r="D34" s="13">
        <v>5916482.495000001</v>
      </c>
      <c r="E34" s="13"/>
      <c r="F34" s="13">
        <v>48381003.780999996</v>
      </c>
    </row>
    <row r="35" spans="1:6" x14ac:dyDescent="0.25">
      <c r="A35" t="s">
        <v>32</v>
      </c>
      <c r="B35" s="13">
        <v>2541530.7944999998</v>
      </c>
      <c r="C35" s="13"/>
      <c r="D35" s="13">
        <v>4840758.4050000003</v>
      </c>
      <c r="E35" s="13"/>
      <c r="F35" s="13">
        <v>39584457.638999999</v>
      </c>
    </row>
    <row r="36" spans="1:6" x14ac:dyDescent="0.25">
      <c r="A36" t="s">
        <v>5</v>
      </c>
      <c r="B36" s="29">
        <v>2744</v>
      </c>
      <c r="C36" s="13"/>
      <c r="D36" s="29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B38" s="13"/>
      <c r="C38" s="13"/>
      <c r="D38" s="13"/>
      <c r="E38" s="13"/>
      <c r="F38" s="13"/>
    </row>
    <row r="39" spans="1:6" ht="75.75" customHeight="1" x14ac:dyDescent="0.3">
      <c r="A39" s="87" t="s">
        <v>51</v>
      </c>
      <c r="B39" s="87"/>
      <c r="C39" s="87"/>
      <c r="D39" s="87"/>
      <c r="E39" s="87"/>
      <c r="F39" s="87"/>
    </row>
    <row r="40" spans="1:6" x14ac:dyDescent="0.25">
      <c r="B40" s="13"/>
      <c r="C40" s="13"/>
      <c r="D40" s="13"/>
      <c r="E40" s="13"/>
      <c r="F40" s="13"/>
    </row>
    <row r="41" spans="1:6" x14ac:dyDescent="0.25">
      <c r="A41" s="9" t="s">
        <v>50</v>
      </c>
      <c r="B41" s="13"/>
      <c r="C41" s="13"/>
      <c r="D41" s="13"/>
      <c r="E41" s="13"/>
      <c r="F41" s="13"/>
    </row>
    <row r="42" spans="1:6" x14ac:dyDescent="0.25">
      <c r="A42" t="s">
        <v>1</v>
      </c>
      <c r="B42" s="13">
        <v>36514600.560000002</v>
      </c>
      <c r="C42" s="13"/>
      <c r="D42" s="13">
        <v>69453022.280000001</v>
      </c>
      <c r="E42" s="13"/>
      <c r="F42" s="13">
        <v>441777002.27999985</v>
      </c>
    </row>
    <row r="43" spans="1:6" x14ac:dyDescent="0.25">
      <c r="A43" t="s">
        <v>2</v>
      </c>
      <c r="B43" s="13">
        <v>33026853.129999999</v>
      </c>
      <c r="C43" s="13"/>
      <c r="D43" s="13">
        <v>62930023.930000007</v>
      </c>
      <c r="E43" s="13"/>
      <c r="F43" s="13">
        <v>400739999.88000005</v>
      </c>
    </row>
    <row r="44" spans="1:6" x14ac:dyDescent="0.25">
      <c r="A44" t="s">
        <v>0</v>
      </c>
      <c r="B44" s="13">
        <v>107951.8</v>
      </c>
      <c r="C44" s="13"/>
      <c r="D44" s="13">
        <v>238988.4</v>
      </c>
      <c r="E44" s="13"/>
      <c r="F44" s="13">
        <v>399268.31</v>
      </c>
    </row>
    <row r="45" spans="1:6" x14ac:dyDescent="0.25">
      <c r="A45" t="s">
        <v>31</v>
      </c>
      <c r="B45" s="13">
        <v>3379795.63</v>
      </c>
      <c r="C45" s="13"/>
      <c r="D45" s="13">
        <v>6284009.9500000011</v>
      </c>
      <c r="E45" s="13"/>
      <c r="F45" s="13">
        <v>40637734.090000011</v>
      </c>
    </row>
    <row r="46" spans="1:6" x14ac:dyDescent="0.25">
      <c r="A46" t="s">
        <v>25</v>
      </c>
      <c r="B46" s="13">
        <v>1858887.5965000005</v>
      </c>
      <c r="C46" s="13"/>
      <c r="D46" s="13">
        <v>3456205.4725000011</v>
      </c>
      <c r="E46" s="13"/>
      <c r="F46" s="13">
        <v>22350753.749500006</v>
      </c>
    </row>
    <row r="47" spans="1:6" x14ac:dyDescent="0.25">
      <c r="A47" t="s">
        <v>32</v>
      </c>
      <c r="B47" s="13">
        <v>1520908.0335000001</v>
      </c>
      <c r="C47" s="13"/>
      <c r="D47" s="13">
        <v>2827804.4775000005</v>
      </c>
      <c r="E47" s="13"/>
      <c r="F47" s="13">
        <v>18286980.340500005</v>
      </c>
    </row>
    <row r="48" spans="1:6" x14ac:dyDescent="0.25">
      <c r="A48" t="s">
        <v>5</v>
      </c>
      <c r="B48" s="26">
        <v>2000</v>
      </c>
      <c r="C48" s="13"/>
      <c r="D48" s="26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B50" s="13"/>
      <c r="C50" s="13"/>
      <c r="D50" s="13"/>
      <c r="E50" s="13"/>
      <c r="F50" s="13"/>
    </row>
    <row r="51" spans="1:6" x14ac:dyDescent="0.25">
      <c r="A51" s="8" t="s">
        <v>6</v>
      </c>
      <c r="B51" s="13"/>
      <c r="C51" s="13"/>
      <c r="D51" s="13"/>
      <c r="E51" s="13"/>
      <c r="F51" s="13"/>
    </row>
    <row r="52" spans="1:6" x14ac:dyDescent="0.25">
      <c r="A52" t="s">
        <v>1</v>
      </c>
      <c r="B52" s="13">
        <v>196625063.23000002</v>
      </c>
      <c r="C52" s="13"/>
      <c r="D52" s="13">
        <v>375992407.76999998</v>
      </c>
      <c r="E52" s="13"/>
      <c r="F52" s="13">
        <v>3141966025.1100001</v>
      </c>
    </row>
    <row r="53" spans="1:6" x14ac:dyDescent="0.25">
      <c r="A53" t="s">
        <v>2</v>
      </c>
      <c r="B53" s="13">
        <v>178124363.25</v>
      </c>
      <c r="C53" s="13"/>
      <c r="D53" s="13">
        <v>340692836.81999999</v>
      </c>
      <c r="E53" s="13"/>
      <c r="F53" s="13">
        <v>2848824448.6399999</v>
      </c>
    </row>
    <row r="54" spans="1:6" x14ac:dyDescent="0.25">
      <c r="A54" t="s">
        <v>0</v>
      </c>
      <c r="B54" s="13">
        <v>980237.8</v>
      </c>
      <c r="C54" s="13"/>
      <c r="D54" s="13">
        <v>1702369.65</v>
      </c>
      <c r="E54" s="13"/>
      <c r="F54" s="13">
        <v>4853793.0599999996</v>
      </c>
    </row>
    <row r="55" spans="1:6" x14ac:dyDescent="0.25">
      <c r="A55" t="s">
        <v>30</v>
      </c>
      <c r="B55" s="13">
        <v>10579.57</v>
      </c>
      <c r="C55" s="13"/>
      <c r="D55" s="13">
        <v>10579.57</v>
      </c>
      <c r="E55" s="13"/>
      <c r="F55" s="13">
        <v>209731.6</v>
      </c>
    </row>
    <row r="56" spans="1:6" x14ac:dyDescent="0.25">
      <c r="A56" t="s">
        <v>31</v>
      </c>
      <c r="B56" s="13">
        <v>17531041.75</v>
      </c>
      <c r="C56" s="13"/>
      <c r="D56" s="13">
        <v>33607780.870000005</v>
      </c>
      <c r="E56" s="13"/>
      <c r="F56" s="13">
        <v>288497515.00999999</v>
      </c>
    </row>
    <row r="57" spans="1:6" x14ac:dyDescent="0.25">
      <c r="A57" t="s">
        <v>25</v>
      </c>
      <c r="B57" s="13">
        <v>9642072.9625000004</v>
      </c>
      <c r="C57" s="13"/>
      <c r="D57" s="13">
        <v>18484279.478500005</v>
      </c>
      <c r="E57" s="13"/>
      <c r="F57" s="13">
        <v>158673633.25550002</v>
      </c>
    </row>
    <row r="58" spans="1:6" x14ac:dyDescent="0.25">
      <c r="A58" t="s">
        <v>32</v>
      </c>
      <c r="B58" s="13">
        <v>7888968.7875000006</v>
      </c>
      <c r="C58" s="13"/>
      <c r="D58" s="13">
        <v>15123501.391500002</v>
      </c>
      <c r="E58" s="13"/>
      <c r="F58" s="13">
        <v>129823881.7545</v>
      </c>
    </row>
    <row r="59" spans="1:6" x14ac:dyDescent="0.25">
      <c r="A59" t="s">
        <v>5</v>
      </c>
      <c r="B59" s="17">
        <f>SUM(B48,B36,B25,B15)</f>
        <v>7929</v>
      </c>
    </row>
    <row r="62" spans="1:6" ht="76.5" customHeight="1" x14ac:dyDescent="0.3">
      <c r="A62" s="87" t="s">
        <v>51</v>
      </c>
      <c r="B62" s="87"/>
      <c r="C62" s="87"/>
      <c r="D62" s="87"/>
      <c r="E62" s="87"/>
      <c r="F62" s="87"/>
    </row>
    <row r="63" spans="1:6" ht="13" x14ac:dyDescent="0.3">
      <c r="A63" s="27"/>
    </row>
    <row r="64" spans="1:6" ht="13" x14ac:dyDescent="0.3">
      <c r="A64" s="27"/>
    </row>
    <row r="65" spans="1:1" ht="13" x14ac:dyDescent="0.3">
      <c r="A65" s="27"/>
    </row>
    <row r="66" spans="1:1" ht="13" x14ac:dyDescent="0.3">
      <c r="A66" s="27"/>
    </row>
  </sheetData>
  <mergeCells count="4">
    <mergeCell ref="A1:F1"/>
    <mergeCell ref="A2:F2"/>
    <mergeCell ref="A39:F39"/>
    <mergeCell ref="A62:F62"/>
  </mergeCells>
  <phoneticPr fontId="6" type="noConversion"/>
  <pageMargins left="0.75" right="0.75" top="1" bottom="1" header="0.5" footer="0.5"/>
  <headerFooter alignWithMargins="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F66"/>
  <sheetViews>
    <sheetView workbookViewId="0">
      <selection activeCell="A26" sqref="A26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25.54296875" bestFit="1" customWidth="1"/>
  </cols>
  <sheetData>
    <row r="1" spans="1:6" ht="63" customHeight="1" x14ac:dyDescent="0.25">
      <c r="A1" s="89"/>
      <c r="B1" s="89"/>
      <c r="C1" s="89"/>
      <c r="D1" s="89"/>
      <c r="E1" s="89"/>
      <c r="F1" s="89"/>
    </row>
    <row r="2" spans="1:6" ht="17.5" x14ac:dyDescent="0.35">
      <c r="A2" s="83" t="s">
        <v>22</v>
      </c>
      <c r="B2" s="84"/>
      <c r="C2" s="84"/>
      <c r="D2" s="84"/>
      <c r="E2" s="84"/>
      <c r="F2" s="84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67</v>
      </c>
      <c r="E4" s="10"/>
      <c r="F4" s="16" t="s">
        <v>28</v>
      </c>
    </row>
    <row r="5" spans="1:6" x14ac:dyDescent="0.25">
      <c r="A5" s="9"/>
      <c r="B5" s="11" t="s">
        <v>69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36968692.469999999</v>
      </c>
      <c r="C8" s="13"/>
      <c r="D8" s="13">
        <v>105615474.79000001</v>
      </c>
      <c r="E8" s="13"/>
      <c r="F8" s="13">
        <v>680923855.48000002</v>
      </c>
    </row>
    <row r="9" spans="1:6" x14ac:dyDescent="0.25">
      <c r="A9" t="s">
        <v>2</v>
      </c>
      <c r="B9" s="13">
        <v>33506348.659999996</v>
      </c>
      <c r="C9" s="13"/>
      <c r="D9" s="13">
        <v>95558587.49000001</v>
      </c>
      <c r="E9" s="13"/>
      <c r="F9" s="13">
        <v>615540353.32000005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3462343.81</v>
      </c>
      <c r="C12" s="13"/>
      <c r="D12" s="13">
        <v>10056887.299999999</v>
      </c>
      <c r="E12" s="13"/>
      <c r="F12" s="13">
        <v>65576244.189999998</v>
      </c>
    </row>
    <row r="13" spans="1:6" x14ac:dyDescent="0.25">
      <c r="A13" t="s">
        <v>25</v>
      </c>
      <c r="B13" s="13">
        <v>1904289.0954999996</v>
      </c>
      <c r="C13" s="13"/>
      <c r="D13" s="13">
        <v>5531288.0149999997</v>
      </c>
      <c r="E13" s="13"/>
      <c r="F13" s="13">
        <v>36066934.304499999</v>
      </c>
    </row>
    <row r="14" spans="1:6" x14ac:dyDescent="0.25">
      <c r="A14" t="s">
        <v>32</v>
      </c>
      <c r="B14" s="13">
        <v>1558054.7144999995</v>
      </c>
      <c r="C14" s="13"/>
      <c r="D14" s="13">
        <v>4525599.2849999992</v>
      </c>
      <c r="E14" s="13"/>
      <c r="F14" s="13">
        <v>29509309.885499999</v>
      </c>
    </row>
    <row r="15" spans="1:6" x14ac:dyDescent="0.25">
      <c r="A15" t="s">
        <v>5</v>
      </c>
      <c r="B15" s="26">
        <v>1109</v>
      </c>
      <c r="C15" s="13"/>
      <c r="D15" s="26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63334148.480000004</v>
      </c>
      <c r="C19" s="13"/>
      <c r="D19" s="13">
        <v>179561895.66999999</v>
      </c>
      <c r="E19" s="13"/>
      <c r="F19" s="13">
        <v>1170144942.4400001</v>
      </c>
    </row>
    <row r="20" spans="1:6" x14ac:dyDescent="0.25">
      <c r="A20" t="s">
        <v>2</v>
      </c>
      <c r="B20" s="13">
        <v>57601219.620000005</v>
      </c>
      <c r="C20" s="13"/>
      <c r="D20" s="13">
        <v>163162620.78</v>
      </c>
      <c r="E20" s="13"/>
      <c r="F20" s="13">
        <v>1064818774.21</v>
      </c>
    </row>
    <row r="21" spans="1:6" x14ac:dyDescent="0.25">
      <c r="A21" t="s">
        <v>0</v>
      </c>
      <c r="B21" s="13">
        <v>443391</v>
      </c>
      <c r="C21" s="13"/>
      <c r="D21" s="13">
        <v>1137750.5</v>
      </c>
      <c r="E21" s="13"/>
      <c r="F21" s="13">
        <v>2256211.25</v>
      </c>
    </row>
    <row r="22" spans="1:6" x14ac:dyDescent="0.25">
      <c r="A22" t="s">
        <v>31</v>
      </c>
      <c r="B22" s="13">
        <v>5289537.8600000003</v>
      </c>
      <c r="C22" s="13"/>
      <c r="D22" s="13">
        <v>15261524.390000001</v>
      </c>
      <c r="E22" s="13"/>
      <c r="F22" s="13">
        <v>103069956.98</v>
      </c>
    </row>
    <row r="23" spans="1:6" x14ac:dyDescent="0.25">
      <c r="A23" t="s">
        <v>25</v>
      </c>
      <c r="B23" s="13">
        <v>2909245.8229999989</v>
      </c>
      <c r="C23" s="13"/>
      <c r="D23" s="13">
        <v>8393838.4145000018</v>
      </c>
      <c r="E23" s="13"/>
      <c r="F23" s="13">
        <v>56688476.339000009</v>
      </c>
    </row>
    <row r="24" spans="1:6" x14ac:dyDescent="0.25">
      <c r="A24" t="s">
        <v>32</v>
      </c>
      <c r="B24" s="13">
        <v>2380292.0369999991</v>
      </c>
      <c r="C24" s="13"/>
      <c r="D24" s="13">
        <v>6867685.9755000006</v>
      </c>
      <c r="E24" s="13"/>
      <c r="F24" s="13">
        <v>46381480.641000003</v>
      </c>
    </row>
    <row r="25" spans="1:6" x14ac:dyDescent="0.25">
      <c r="A25" t="s">
        <v>5</v>
      </c>
      <c r="B25" s="26">
        <v>2076</v>
      </c>
      <c r="C25" s="13"/>
      <c r="D25" s="26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67685515.030000001</v>
      </c>
      <c r="C29" s="13"/>
      <c r="D29" s="13">
        <v>189350371.01000002</v>
      </c>
      <c r="E29" s="13"/>
      <c r="F29" s="13">
        <v>1017108580.89</v>
      </c>
    </row>
    <row r="30" spans="1:6" x14ac:dyDescent="0.25">
      <c r="A30" t="s">
        <v>2</v>
      </c>
      <c r="B30" s="13">
        <v>61411202.479999989</v>
      </c>
      <c r="C30" s="13"/>
      <c r="D30" s="13">
        <v>171560375.38</v>
      </c>
      <c r="E30" s="13"/>
      <c r="F30" s="13">
        <v>920244091.99000001</v>
      </c>
    </row>
    <row r="31" spans="1:6" x14ac:dyDescent="0.25">
      <c r="A31" t="s">
        <v>0</v>
      </c>
      <c r="B31" s="13">
        <v>530631.24</v>
      </c>
      <c r="C31" s="13"/>
      <c r="D31" s="13">
        <v>1299652.99</v>
      </c>
      <c r="E31" s="13"/>
      <c r="F31" s="13">
        <v>3165925.74</v>
      </c>
    </row>
    <row r="32" spans="1:6" x14ac:dyDescent="0.25">
      <c r="A32" t="s">
        <v>30</v>
      </c>
      <c r="B32" s="13">
        <v>0</v>
      </c>
      <c r="C32" s="13"/>
      <c r="D32" s="13">
        <v>10579.57</v>
      </c>
      <c r="E32" s="13"/>
      <c r="F32" s="13">
        <v>10579.57</v>
      </c>
    </row>
    <row r="33" spans="1:6" x14ac:dyDescent="0.25">
      <c r="A33" t="s">
        <v>31</v>
      </c>
      <c r="B33" s="13">
        <v>5743681.3100000005</v>
      </c>
      <c r="C33" s="13"/>
      <c r="D33" s="13">
        <v>16500922.210000001</v>
      </c>
      <c r="E33" s="13"/>
      <c r="F33" s="13">
        <v>93709142.729999989</v>
      </c>
    </row>
    <row r="34" spans="1:6" x14ac:dyDescent="0.25">
      <c r="A34" t="s">
        <v>25</v>
      </c>
      <c r="B34" s="13">
        <v>3159024.7205000008</v>
      </c>
      <c r="C34" s="13"/>
      <c r="D34" s="13">
        <v>9075507.2155000009</v>
      </c>
      <c r="E34" s="13"/>
      <c r="F34" s="13">
        <v>51540028.501499996</v>
      </c>
    </row>
    <row r="35" spans="1:6" x14ac:dyDescent="0.25">
      <c r="A35" t="s">
        <v>32</v>
      </c>
      <c r="B35" s="13">
        <v>2584656.5895000002</v>
      </c>
      <c r="C35" s="13"/>
      <c r="D35" s="13">
        <v>7425414.994500001</v>
      </c>
      <c r="E35" s="13"/>
      <c r="F35" s="13">
        <v>42169114.228499994</v>
      </c>
    </row>
    <row r="36" spans="1:6" x14ac:dyDescent="0.25">
      <c r="A36" t="s">
        <v>5</v>
      </c>
      <c r="B36" s="29">
        <v>2744</v>
      </c>
      <c r="C36" s="13"/>
      <c r="D36" s="29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B38" s="13"/>
      <c r="C38" s="13"/>
      <c r="D38" s="13"/>
      <c r="E38" s="13"/>
      <c r="F38" s="13"/>
    </row>
    <row r="39" spans="1:6" ht="75.75" customHeight="1" x14ac:dyDescent="0.3">
      <c r="A39" s="87" t="s">
        <v>51</v>
      </c>
      <c r="B39" s="87"/>
      <c r="C39" s="87"/>
      <c r="D39" s="87"/>
      <c r="E39" s="87"/>
      <c r="F39" s="87"/>
    </row>
    <row r="40" spans="1:6" x14ac:dyDescent="0.25">
      <c r="B40" s="13"/>
      <c r="C40" s="13"/>
      <c r="D40" s="13"/>
      <c r="E40" s="13"/>
      <c r="F40" s="13"/>
    </row>
    <row r="41" spans="1:6" x14ac:dyDescent="0.25">
      <c r="A41" s="9" t="s">
        <v>50</v>
      </c>
      <c r="B41" s="13"/>
      <c r="C41" s="13"/>
      <c r="D41" s="13"/>
      <c r="E41" s="13"/>
      <c r="F41" s="13"/>
    </row>
    <row r="42" spans="1:6" x14ac:dyDescent="0.25">
      <c r="A42" t="s">
        <v>1</v>
      </c>
      <c r="B42" s="13">
        <v>36684246.32</v>
      </c>
      <c r="C42" s="13"/>
      <c r="D42" s="13">
        <v>106137268.59999999</v>
      </c>
      <c r="E42" s="13"/>
      <c r="F42" s="13">
        <v>478461248.5999999</v>
      </c>
    </row>
    <row r="43" spans="1:6" x14ac:dyDescent="0.25">
      <c r="A43" t="s">
        <v>2</v>
      </c>
      <c r="B43" s="13">
        <v>33291343.25</v>
      </c>
      <c r="C43" s="13"/>
      <c r="D43" s="13">
        <v>96221367.180000007</v>
      </c>
      <c r="E43" s="13"/>
      <c r="F43" s="13">
        <v>434031343.13000005</v>
      </c>
    </row>
    <row r="44" spans="1:6" x14ac:dyDescent="0.25">
      <c r="A44" t="s">
        <v>0</v>
      </c>
      <c r="B44" s="13">
        <v>70357.850000000006</v>
      </c>
      <c r="C44" s="13"/>
      <c r="D44" s="13">
        <v>309346.25</v>
      </c>
      <c r="E44" s="13"/>
      <c r="F44" s="13">
        <v>469626.16</v>
      </c>
    </row>
    <row r="45" spans="1:6" x14ac:dyDescent="0.25">
      <c r="A45" t="s">
        <v>31</v>
      </c>
      <c r="B45" s="13">
        <v>3322545.22</v>
      </c>
      <c r="C45" s="13"/>
      <c r="D45" s="13">
        <v>9606555.1699999999</v>
      </c>
      <c r="E45" s="13"/>
      <c r="F45" s="13">
        <v>43960279.31000001</v>
      </c>
    </row>
    <row r="46" spans="1:6" x14ac:dyDescent="0.25">
      <c r="A46" t="s">
        <v>25</v>
      </c>
      <c r="B46" s="13">
        <v>1827399.871</v>
      </c>
      <c r="C46" s="13"/>
      <c r="D46" s="13">
        <v>5283605.3435000004</v>
      </c>
      <c r="E46" s="13"/>
      <c r="F46" s="13">
        <v>24178153.620500006</v>
      </c>
    </row>
    <row r="47" spans="1:6" x14ac:dyDescent="0.25">
      <c r="A47" t="s">
        <v>32</v>
      </c>
      <c r="B47" s="13">
        <v>1495145.3489999999</v>
      </c>
      <c r="C47" s="13"/>
      <c r="D47" s="13">
        <v>4322949.8265000004</v>
      </c>
      <c r="E47" s="13"/>
      <c r="F47" s="13">
        <v>19782125.689500004</v>
      </c>
    </row>
    <row r="48" spans="1:6" x14ac:dyDescent="0.25">
      <c r="A48" t="s">
        <v>5</v>
      </c>
      <c r="B48" s="26">
        <v>2000</v>
      </c>
      <c r="C48" s="13"/>
      <c r="D48" s="26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B50" s="13"/>
      <c r="C50" s="13"/>
      <c r="D50" s="13"/>
      <c r="E50" s="13"/>
      <c r="F50" s="13"/>
    </row>
    <row r="51" spans="1:6" x14ac:dyDescent="0.25">
      <c r="A51" s="8" t="s">
        <v>6</v>
      </c>
      <c r="B51" s="13"/>
      <c r="C51" s="13"/>
      <c r="D51" s="13"/>
      <c r="E51" s="13"/>
      <c r="F51" s="13"/>
    </row>
    <row r="52" spans="1:6" x14ac:dyDescent="0.25">
      <c r="A52" t="s">
        <v>1</v>
      </c>
      <c r="B52" s="13">
        <v>204672602.29999998</v>
      </c>
      <c r="C52" s="13"/>
      <c r="D52" s="13">
        <v>580665010.07000005</v>
      </c>
      <c r="E52" s="13"/>
      <c r="F52" s="13">
        <v>3346638627.4100003</v>
      </c>
    </row>
    <row r="53" spans="1:6" x14ac:dyDescent="0.25">
      <c r="A53" t="s">
        <v>2</v>
      </c>
      <c r="B53" s="13">
        <v>185810114.00999999</v>
      </c>
      <c r="C53" s="13"/>
      <c r="D53" s="13">
        <v>526502950.82999998</v>
      </c>
      <c r="E53" s="13"/>
      <c r="F53" s="13">
        <v>3034634562.6499996</v>
      </c>
    </row>
    <row r="54" spans="1:6" x14ac:dyDescent="0.25">
      <c r="A54" t="s">
        <v>0</v>
      </c>
      <c r="B54" s="13">
        <v>1044380.09</v>
      </c>
      <c r="C54" s="13"/>
      <c r="D54" s="13">
        <v>2746749.74</v>
      </c>
      <c r="E54" s="13"/>
      <c r="F54" s="13">
        <v>5898173.1500000004</v>
      </c>
    </row>
    <row r="55" spans="1:6" x14ac:dyDescent="0.25">
      <c r="A55" t="s">
        <v>30</v>
      </c>
      <c r="B55" s="13">
        <v>0</v>
      </c>
      <c r="C55" s="13"/>
      <c r="D55" s="13">
        <v>10579.57</v>
      </c>
      <c r="E55" s="13"/>
      <c r="F55" s="13">
        <v>209731.6</v>
      </c>
    </row>
    <row r="56" spans="1:6" x14ac:dyDescent="0.25">
      <c r="A56" t="s">
        <v>31</v>
      </c>
      <c r="B56" s="13">
        <v>17818108.199999999</v>
      </c>
      <c r="C56" s="13"/>
      <c r="D56" s="13">
        <v>51425889.07</v>
      </c>
      <c r="E56" s="13"/>
      <c r="F56" s="13">
        <v>306315623.20999998</v>
      </c>
    </row>
    <row r="57" spans="1:6" x14ac:dyDescent="0.25">
      <c r="A57" t="s">
        <v>25</v>
      </c>
      <c r="B57" s="13">
        <v>9799959.5099999998</v>
      </c>
      <c r="C57" s="13"/>
      <c r="D57" s="13">
        <v>28284238.988500003</v>
      </c>
      <c r="E57" s="13"/>
      <c r="F57" s="13">
        <v>168473592.76550001</v>
      </c>
    </row>
    <row r="58" spans="1:6" x14ac:dyDescent="0.25">
      <c r="A58" t="s">
        <v>32</v>
      </c>
      <c r="B58" s="13">
        <v>8018148.6899999995</v>
      </c>
      <c r="C58" s="13"/>
      <c r="D58" s="13">
        <v>23141650.081500001</v>
      </c>
      <c r="E58" s="13"/>
      <c r="F58" s="13">
        <v>137842030.4445</v>
      </c>
    </row>
    <row r="59" spans="1:6" x14ac:dyDescent="0.25">
      <c r="A59" t="s">
        <v>5</v>
      </c>
      <c r="B59" s="17">
        <f>SUM(B48,B36,B25,B15)</f>
        <v>7929</v>
      </c>
    </row>
    <row r="62" spans="1:6" ht="76.5" customHeight="1" x14ac:dyDescent="0.3">
      <c r="A62" s="87" t="s">
        <v>51</v>
      </c>
      <c r="B62" s="87"/>
      <c r="C62" s="87"/>
      <c r="D62" s="87"/>
      <c r="E62" s="87"/>
      <c r="F62" s="87"/>
    </row>
    <row r="63" spans="1:6" ht="13" x14ac:dyDescent="0.3">
      <c r="A63" s="27"/>
    </row>
    <row r="64" spans="1:6" ht="13" x14ac:dyDescent="0.3">
      <c r="A64" s="27"/>
    </row>
    <row r="65" spans="1:1" ht="13" x14ac:dyDescent="0.3">
      <c r="A65" s="27"/>
    </row>
    <row r="66" spans="1:1" ht="13" x14ac:dyDescent="0.3">
      <c r="A66" s="27"/>
    </row>
  </sheetData>
  <mergeCells count="4">
    <mergeCell ref="A1:F1"/>
    <mergeCell ref="A2:F2"/>
    <mergeCell ref="A39:F39"/>
    <mergeCell ref="A62:F62"/>
  </mergeCells>
  <phoneticPr fontId="6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0"/>
  <sheetViews>
    <sheetView workbookViewId="0">
      <selection activeCell="D8" sqref="D8"/>
    </sheetView>
  </sheetViews>
  <sheetFormatPr defaultRowHeight="13" x14ac:dyDescent="0.3"/>
  <cols>
    <col min="1" max="1" width="22.7265625" bestFit="1" customWidth="1"/>
    <col min="2" max="2" width="14.453125" bestFit="1" customWidth="1"/>
    <col min="3" max="3" width="2" customWidth="1"/>
    <col min="4" max="4" width="14.453125" bestFit="1" customWidth="1"/>
    <col min="5" max="5" width="2.26953125" customWidth="1"/>
    <col min="6" max="6" width="15.54296875" bestFit="1" customWidth="1"/>
    <col min="7" max="7" width="13.453125" style="1" bestFit="1" customWidth="1"/>
  </cols>
  <sheetData>
    <row r="1" spans="1:7" ht="60.75" customHeight="1" x14ac:dyDescent="0.3">
      <c r="A1" s="82"/>
      <c r="B1" s="82"/>
      <c r="C1" s="82"/>
      <c r="D1" s="82"/>
      <c r="E1" s="82"/>
      <c r="F1" s="82"/>
    </row>
    <row r="2" spans="1:7" ht="26.25" customHeight="1" x14ac:dyDescent="0.35">
      <c r="A2" s="83" t="s">
        <v>22</v>
      </c>
      <c r="B2" s="84"/>
      <c r="C2" s="84"/>
      <c r="D2" s="84"/>
      <c r="E2" s="84"/>
      <c r="F2" s="84"/>
    </row>
    <row r="3" spans="1:7" ht="26.25" customHeight="1" x14ac:dyDescent="0.3"/>
    <row r="4" spans="1:7" x14ac:dyDescent="0.3">
      <c r="B4" s="10"/>
      <c r="C4" s="10"/>
      <c r="D4" s="12" t="s">
        <v>14</v>
      </c>
      <c r="E4" s="10"/>
      <c r="F4" s="12" t="s">
        <v>13</v>
      </c>
    </row>
    <row r="5" spans="1:7" x14ac:dyDescent="0.3">
      <c r="A5" s="9"/>
      <c r="B5" s="9" t="s">
        <v>12</v>
      </c>
      <c r="C5" s="9"/>
      <c r="D5" s="11" t="s">
        <v>11</v>
      </c>
      <c r="F5" s="11" t="s">
        <v>8</v>
      </c>
      <c r="G5" s="2"/>
    </row>
    <row r="7" spans="1:7" x14ac:dyDescent="0.3">
      <c r="A7" s="8" t="s">
        <v>3</v>
      </c>
      <c r="B7" s="8"/>
      <c r="C7" s="8"/>
    </row>
    <row r="8" spans="1:7" x14ac:dyDescent="0.3">
      <c r="A8" t="s">
        <v>1</v>
      </c>
      <c r="B8" s="13">
        <v>35882697.799999997</v>
      </c>
      <c r="D8" s="13">
        <v>37140222.809999995</v>
      </c>
      <c r="F8" s="13">
        <v>37140222.809999995</v>
      </c>
    </row>
    <row r="9" spans="1:7" x14ac:dyDescent="0.3">
      <c r="A9" t="s">
        <v>2</v>
      </c>
      <c r="B9" s="13">
        <v>32146438.700000003</v>
      </c>
      <c r="D9" s="13">
        <v>33308914.230000004</v>
      </c>
      <c r="F9" s="13">
        <v>33308914.230000004</v>
      </c>
    </row>
    <row r="10" spans="1:7" x14ac:dyDescent="0.3">
      <c r="A10" t="s">
        <v>0</v>
      </c>
      <c r="B10" s="13">
        <v>0</v>
      </c>
      <c r="D10" s="13">
        <v>0</v>
      </c>
      <c r="F10" s="13">
        <v>0</v>
      </c>
    </row>
    <row r="11" spans="1:7" x14ac:dyDescent="0.3">
      <c r="A11" t="s">
        <v>31</v>
      </c>
      <c r="B11" s="13">
        <f>+B8-B9-B10</f>
        <v>3736259.099999994</v>
      </c>
      <c r="D11" s="13">
        <f>+D8-D9-D10</f>
        <v>3831308.5799999908</v>
      </c>
      <c r="F11" s="13">
        <f>+F8-F9-F10</f>
        <v>3831308.5799999908</v>
      </c>
      <c r="G11" s="20"/>
    </row>
    <row r="12" spans="1:7" x14ac:dyDescent="0.3">
      <c r="A12" t="s">
        <v>25</v>
      </c>
      <c r="B12" s="13">
        <v>2054942.5049999969</v>
      </c>
      <c r="D12" s="13">
        <v>2107219.7189999949</v>
      </c>
      <c r="F12" s="13">
        <v>2107219.7189999949</v>
      </c>
      <c r="G12" s="21"/>
    </row>
    <row r="13" spans="1:7" x14ac:dyDescent="0.3">
      <c r="A13" t="s">
        <v>32</v>
      </c>
      <c r="B13" s="13">
        <v>1681316.5949999974</v>
      </c>
      <c r="D13" s="13">
        <v>1724088.8609999958</v>
      </c>
      <c r="F13" s="13">
        <v>1724088.8609999958</v>
      </c>
      <c r="G13" s="21"/>
    </row>
    <row r="14" spans="1:7" x14ac:dyDescent="0.3">
      <c r="A14" t="s">
        <v>5</v>
      </c>
      <c r="B14" s="17">
        <v>1099</v>
      </c>
    </row>
    <row r="17" spans="1:1" x14ac:dyDescent="0.3">
      <c r="A17" s="18" t="s">
        <v>33</v>
      </c>
    </row>
    <row r="18" spans="1:1" x14ac:dyDescent="0.3">
      <c r="A18" s="23" t="s">
        <v>36</v>
      </c>
    </row>
    <row r="19" spans="1:1" x14ac:dyDescent="0.3">
      <c r="A19" s="23" t="s">
        <v>35</v>
      </c>
    </row>
    <row r="20" spans="1:1" x14ac:dyDescent="0.3">
      <c r="A20" s="23" t="s">
        <v>34</v>
      </c>
    </row>
  </sheetData>
  <mergeCells count="2">
    <mergeCell ref="A1:F1"/>
    <mergeCell ref="A2:F2"/>
  </mergeCells>
  <phoneticPr fontId="6" type="noConversion"/>
  <pageMargins left="0.75" right="0.75" top="1" bottom="1" header="0.5" footer="0.5"/>
  <headerFooter alignWithMargins="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I76"/>
  <sheetViews>
    <sheetView workbookViewId="0">
      <selection activeCell="A26" sqref="A26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17.26953125" bestFit="1" customWidth="1"/>
    <col min="5" max="5" width="3.7265625" customWidth="1"/>
    <col min="6" max="6" width="15.54296875" customWidth="1"/>
    <col min="7" max="7" width="3.7265625" customWidth="1"/>
    <col min="8" max="8" width="18.1796875" bestFit="1" customWidth="1"/>
    <col min="9" max="9" width="17" bestFit="1" customWidth="1"/>
  </cols>
  <sheetData>
    <row r="1" spans="1:8" ht="63" customHeight="1" x14ac:dyDescent="0.25">
      <c r="A1" s="89"/>
      <c r="B1" s="89"/>
      <c r="C1" s="89"/>
      <c r="D1" s="89"/>
      <c r="E1" s="89"/>
      <c r="F1" s="89"/>
      <c r="G1" s="89"/>
      <c r="H1" s="89"/>
    </row>
    <row r="2" spans="1:8" ht="17.5" x14ac:dyDescent="0.35">
      <c r="A2" s="83" t="s">
        <v>22</v>
      </c>
      <c r="B2" s="84"/>
      <c r="C2" s="84"/>
      <c r="D2" s="84"/>
      <c r="E2" s="84"/>
      <c r="F2" s="84"/>
      <c r="G2" s="84"/>
      <c r="H2" s="84"/>
    </row>
    <row r="3" spans="1:8" ht="17.5" x14ac:dyDescent="0.35">
      <c r="A3" s="14"/>
      <c r="B3" s="15"/>
      <c r="C3" s="15"/>
      <c r="D3" s="15"/>
      <c r="E3" s="15"/>
      <c r="F3" s="15"/>
      <c r="G3" s="15"/>
      <c r="H3" s="15"/>
    </row>
    <row r="4" spans="1:8" x14ac:dyDescent="0.25">
      <c r="B4" s="16" t="s">
        <v>55</v>
      </c>
      <c r="C4" s="10"/>
      <c r="D4" s="16" t="s">
        <v>72</v>
      </c>
      <c r="E4" s="10"/>
      <c r="F4" s="16" t="s">
        <v>78</v>
      </c>
      <c r="G4" s="10"/>
      <c r="H4" s="16" t="s">
        <v>28</v>
      </c>
    </row>
    <row r="5" spans="1:8" x14ac:dyDescent="0.25">
      <c r="A5" s="9"/>
      <c r="B5" s="11" t="s">
        <v>77</v>
      </c>
      <c r="C5" s="9"/>
      <c r="D5" s="11" t="s">
        <v>11</v>
      </c>
      <c r="F5" s="11" t="s">
        <v>61</v>
      </c>
      <c r="H5" s="11" t="s">
        <v>8</v>
      </c>
    </row>
    <row r="7" spans="1:8" x14ac:dyDescent="0.25">
      <c r="A7" s="8" t="s">
        <v>3</v>
      </c>
      <c r="B7" s="8"/>
      <c r="C7" s="8"/>
    </row>
    <row r="8" spans="1:8" x14ac:dyDescent="0.25">
      <c r="A8" t="s">
        <v>1</v>
      </c>
      <c r="B8" s="13">
        <v>40578319.260000005</v>
      </c>
      <c r="C8" s="13"/>
      <c r="D8" s="13">
        <v>171751837.72999999</v>
      </c>
      <c r="E8" s="13"/>
      <c r="F8" s="13">
        <v>7794876.3399999999</v>
      </c>
      <c r="G8" s="13"/>
      <c r="H8" s="13">
        <v>911946147.8900001</v>
      </c>
    </row>
    <row r="9" spans="1:8" x14ac:dyDescent="0.25">
      <c r="A9" t="s">
        <v>2</v>
      </c>
      <c r="B9" s="13">
        <v>37045387.390000001</v>
      </c>
      <c r="C9" s="13"/>
      <c r="D9" s="13">
        <v>156783342.38</v>
      </c>
      <c r="E9" s="13"/>
      <c r="F9" s="13">
        <v>7131565.3200000003</v>
      </c>
      <c r="G9" s="13"/>
      <c r="H9" s="13">
        <v>826073565.42000008</v>
      </c>
    </row>
    <row r="10" spans="1:8" x14ac:dyDescent="0.25">
      <c r="A10" t="s">
        <v>0</v>
      </c>
      <c r="B10" s="13">
        <v>0</v>
      </c>
      <c r="C10" s="13"/>
      <c r="D10" s="13">
        <v>0</v>
      </c>
      <c r="E10" s="13"/>
      <c r="F10" s="13">
        <v>0</v>
      </c>
      <c r="G10" s="13"/>
      <c r="H10" s="13">
        <v>6410</v>
      </c>
    </row>
    <row r="11" spans="1:8" x14ac:dyDescent="0.25">
      <c r="A11" t="s">
        <v>30</v>
      </c>
      <c r="B11" s="13">
        <v>0</v>
      </c>
      <c r="C11" s="13"/>
      <c r="D11" s="13">
        <v>0</v>
      </c>
      <c r="E11" s="13"/>
      <c r="F11" s="13">
        <v>0</v>
      </c>
      <c r="G11" s="13"/>
      <c r="H11" s="13">
        <v>199152.03</v>
      </c>
    </row>
    <row r="12" spans="1:8" x14ac:dyDescent="0.25">
      <c r="A12" t="s">
        <v>31</v>
      </c>
      <c r="B12" s="13">
        <v>3532931.87</v>
      </c>
      <c r="C12" s="13"/>
      <c r="D12" s="13">
        <v>14968495.350000007</v>
      </c>
      <c r="E12" s="13"/>
      <c r="F12" s="13">
        <v>663311.02</v>
      </c>
      <c r="G12" s="13"/>
      <c r="H12" s="13">
        <v>86065324.5</v>
      </c>
    </row>
    <row r="13" spans="1:8" x14ac:dyDescent="0.25">
      <c r="A13" t="s">
        <v>25</v>
      </c>
      <c r="B13" s="13">
        <v>1943112.5285000028</v>
      </c>
      <c r="C13" s="13"/>
      <c r="D13" s="13">
        <v>8232672.4425000045</v>
      </c>
      <c r="E13" s="13"/>
      <c r="F13" s="13">
        <v>364821.06100000005</v>
      </c>
      <c r="G13" s="13"/>
      <c r="H13" s="13">
        <v>47335928.475000001</v>
      </c>
    </row>
    <row r="14" spans="1:8" x14ac:dyDescent="0.25">
      <c r="A14" t="s">
        <v>32</v>
      </c>
      <c r="B14" s="13">
        <v>1589819.3415000022</v>
      </c>
      <c r="C14" s="13"/>
      <c r="D14" s="13">
        <v>6735822.9075000035</v>
      </c>
      <c r="E14" s="13"/>
      <c r="F14" s="13">
        <v>298489.95900000003</v>
      </c>
      <c r="G14" s="13"/>
      <c r="H14" s="13">
        <v>38729396.024999999</v>
      </c>
    </row>
    <row r="15" spans="1:8" x14ac:dyDescent="0.25">
      <c r="A15" t="s">
        <v>5</v>
      </c>
      <c r="B15" s="26">
        <v>1203</v>
      </c>
      <c r="C15" s="13"/>
      <c r="D15" s="13"/>
      <c r="E15" s="13"/>
      <c r="F15" s="13"/>
      <c r="G15" s="13"/>
      <c r="H15" s="13"/>
    </row>
    <row r="16" spans="1:8" x14ac:dyDescent="0.25">
      <c r="B16" s="13"/>
      <c r="C16" s="13"/>
      <c r="D16" s="13"/>
      <c r="E16" s="13"/>
      <c r="F16" s="13"/>
      <c r="G16" s="13"/>
      <c r="H16" s="13"/>
    </row>
    <row r="17" spans="1:8" x14ac:dyDescent="0.25">
      <c r="B17" s="13"/>
      <c r="C17" s="13"/>
      <c r="D17" s="13"/>
      <c r="E17" s="13"/>
      <c r="F17" s="13"/>
      <c r="G17" s="13"/>
      <c r="H17" s="13"/>
    </row>
    <row r="18" spans="1:8" x14ac:dyDescent="0.25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5">
      <c r="A19" t="s">
        <v>1</v>
      </c>
      <c r="B19" s="13">
        <v>69302127.980000004</v>
      </c>
      <c r="C19" s="13"/>
      <c r="D19" s="13">
        <v>293336599.66999996</v>
      </c>
      <c r="E19" s="13"/>
      <c r="F19" s="13">
        <v>13856777.279999999</v>
      </c>
      <c r="G19" s="13"/>
      <c r="H19" s="13">
        <v>1566896164.55</v>
      </c>
    </row>
    <row r="20" spans="1:8" x14ac:dyDescent="0.25">
      <c r="A20" t="s">
        <v>2</v>
      </c>
      <c r="B20" s="13">
        <v>63477015.989999995</v>
      </c>
      <c r="C20" s="13"/>
      <c r="D20" s="13">
        <v>267981369.97999999</v>
      </c>
      <c r="E20" s="13"/>
      <c r="F20" s="13">
        <v>12739010.560000001</v>
      </c>
      <c r="G20" s="13"/>
      <c r="H20" s="13">
        <v>1427286509.4200001</v>
      </c>
    </row>
    <row r="21" spans="1:8" x14ac:dyDescent="0.25">
      <c r="A21" t="s">
        <v>0</v>
      </c>
      <c r="B21" s="13">
        <v>350707.47</v>
      </c>
      <c r="C21" s="13"/>
      <c r="D21" s="13">
        <v>1547800.26</v>
      </c>
      <c r="E21" s="13"/>
      <c r="F21" s="13">
        <v>144226.74</v>
      </c>
      <c r="G21" s="13"/>
      <c r="H21" s="13">
        <v>4263015.8899999997</v>
      </c>
    </row>
    <row r="22" spans="1:8" x14ac:dyDescent="0.25">
      <c r="A22" t="s">
        <v>31</v>
      </c>
      <c r="B22" s="13">
        <v>5474404.5200000098</v>
      </c>
      <c r="C22" s="13"/>
      <c r="D22" s="13">
        <v>23807429.430000003</v>
      </c>
      <c r="E22" s="13"/>
      <c r="F22" s="13">
        <v>973539.97999999882</v>
      </c>
      <c r="G22" s="13"/>
      <c r="H22" s="13">
        <v>135346639.24000001</v>
      </c>
    </row>
    <row r="23" spans="1:8" x14ac:dyDescent="0.25">
      <c r="A23" t="s">
        <v>25</v>
      </c>
      <c r="B23" s="13">
        <v>3010922.4860000056</v>
      </c>
      <c r="C23" s="13"/>
      <c r="D23" s="13">
        <v>13094086.186500004</v>
      </c>
      <c r="E23" s="13"/>
      <c r="F23" s="13">
        <v>535446.98899999936</v>
      </c>
      <c r="G23" s="13"/>
      <c r="H23" s="13">
        <v>74440651.582000017</v>
      </c>
    </row>
    <row r="24" spans="1:8" x14ac:dyDescent="0.25">
      <c r="A24" t="s">
        <v>32</v>
      </c>
      <c r="B24" s="13">
        <v>2463482.0340000046</v>
      </c>
      <c r="C24" s="13"/>
      <c r="D24" s="13">
        <v>10713343.243500002</v>
      </c>
      <c r="E24" s="13"/>
      <c r="F24" s="13">
        <v>438092.99099999946</v>
      </c>
      <c r="G24" s="13"/>
      <c r="H24" s="13">
        <v>60905987.658000007</v>
      </c>
    </row>
    <row r="25" spans="1:8" x14ac:dyDescent="0.25">
      <c r="A25" t="s">
        <v>5</v>
      </c>
      <c r="B25" s="26">
        <v>2231</v>
      </c>
      <c r="C25" s="13"/>
      <c r="D25" s="13"/>
      <c r="E25" s="13"/>
      <c r="F25" s="13"/>
      <c r="G25" s="13"/>
      <c r="H25" s="13"/>
    </row>
    <row r="26" spans="1:8" x14ac:dyDescent="0.25">
      <c r="B26" s="13"/>
      <c r="C26" s="13"/>
      <c r="D26" s="13"/>
      <c r="E26" s="13"/>
      <c r="F26" s="13"/>
      <c r="G26" s="13"/>
      <c r="H26" s="13"/>
    </row>
    <row r="27" spans="1:8" x14ac:dyDescent="0.25">
      <c r="B27" s="13"/>
      <c r="C27" s="13"/>
      <c r="D27" s="13"/>
      <c r="E27" s="13"/>
      <c r="F27" s="13"/>
      <c r="G27" s="13"/>
      <c r="H27" s="13"/>
    </row>
    <row r="28" spans="1:8" x14ac:dyDescent="0.25">
      <c r="A28" s="9" t="s">
        <v>41</v>
      </c>
      <c r="B28" s="13"/>
      <c r="C28" s="13"/>
      <c r="D28" s="13"/>
      <c r="E28" s="13"/>
      <c r="F28" s="13"/>
      <c r="G28" s="13"/>
      <c r="H28" s="13"/>
    </row>
    <row r="29" spans="1:8" x14ac:dyDescent="0.25">
      <c r="A29" t="s">
        <v>1</v>
      </c>
      <c r="B29" s="13">
        <v>73995237.25</v>
      </c>
      <c r="C29" s="13"/>
      <c r="D29" s="13">
        <v>300270365.11000001</v>
      </c>
      <c r="E29" s="13"/>
      <c r="F29" s="13">
        <v>15119623.58</v>
      </c>
      <c r="G29" s="13"/>
      <c r="H29" s="13">
        <v>1437938743.0900002</v>
      </c>
    </row>
    <row r="30" spans="1:8" x14ac:dyDescent="0.25">
      <c r="A30" t="s">
        <v>2</v>
      </c>
      <c r="B30" s="13">
        <v>67438433.549999997</v>
      </c>
      <c r="C30" s="13"/>
      <c r="D30" s="13">
        <v>272887165.88</v>
      </c>
      <c r="E30" s="13"/>
      <c r="F30" s="13">
        <v>13687474.92</v>
      </c>
      <c r="G30" s="13"/>
      <c r="H30" s="13">
        <v>1302563854.3499999</v>
      </c>
    </row>
    <row r="31" spans="1:8" x14ac:dyDescent="0.25">
      <c r="A31" t="s">
        <v>0</v>
      </c>
      <c r="B31" s="13">
        <v>624089.56999999995</v>
      </c>
      <c r="C31" s="13"/>
      <c r="D31" s="13">
        <v>2291314.06</v>
      </c>
      <c r="E31" s="13"/>
      <c r="F31" s="13">
        <v>187602.8</v>
      </c>
      <c r="G31" s="13"/>
      <c r="H31" s="13">
        <v>6823153.4899999993</v>
      </c>
    </row>
    <row r="32" spans="1:8" x14ac:dyDescent="0.25">
      <c r="A32" t="s">
        <v>30</v>
      </c>
      <c r="B32" s="13">
        <v>0</v>
      </c>
      <c r="C32" s="13"/>
      <c r="D32" s="13">
        <v>0</v>
      </c>
      <c r="E32" s="13"/>
      <c r="F32" s="13">
        <v>0</v>
      </c>
      <c r="G32" s="13"/>
      <c r="H32" s="13">
        <v>10579.57</v>
      </c>
    </row>
    <row r="33" spans="1:8" x14ac:dyDescent="0.25">
      <c r="A33" t="s">
        <v>31</v>
      </c>
      <c r="B33" s="13">
        <v>5932714.1300000027</v>
      </c>
      <c r="C33" s="13"/>
      <c r="D33" s="13">
        <v>25091885.170000006</v>
      </c>
      <c r="E33" s="13"/>
      <c r="F33" s="13">
        <v>1244545.8600000001</v>
      </c>
      <c r="G33" s="13"/>
      <c r="H33" s="13">
        <v>128562314.81999999</v>
      </c>
    </row>
    <row r="34" spans="1:8" x14ac:dyDescent="0.25">
      <c r="A34" t="s">
        <v>25</v>
      </c>
      <c r="B34" s="13">
        <v>3262992.7715000017</v>
      </c>
      <c r="C34" s="13"/>
      <c r="D34" s="13">
        <v>13800536.843500003</v>
      </c>
      <c r="E34" s="13"/>
      <c r="F34" s="13">
        <v>684500.22300000011</v>
      </c>
      <c r="G34" s="13"/>
      <c r="H34" s="13">
        <v>70709273.151000008</v>
      </c>
    </row>
    <row r="35" spans="1:8" x14ac:dyDescent="0.25">
      <c r="A35" t="s">
        <v>32</v>
      </c>
      <c r="B35" s="13">
        <v>2669721.3585000015</v>
      </c>
      <c r="C35" s="13"/>
      <c r="D35" s="13">
        <v>11291348.326500002</v>
      </c>
      <c r="E35" s="13"/>
      <c r="F35" s="13">
        <v>560045.6370000001</v>
      </c>
      <c r="G35" s="13"/>
      <c r="H35" s="13">
        <v>57853041.669</v>
      </c>
    </row>
    <row r="36" spans="1:8" x14ac:dyDescent="0.25">
      <c r="A36" t="s">
        <v>5</v>
      </c>
      <c r="B36" s="24">
        <v>2735</v>
      </c>
      <c r="C36" s="13"/>
      <c r="D36" s="13"/>
      <c r="E36" s="13"/>
      <c r="F36" s="13"/>
      <c r="G36" s="13"/>
      <c r="H36" s="13"/>
    </row>
    <row r="37" spans="1:8" x14ac:dyDescent="0.25">
      <c r="B37" s="13"/>
      <c r="C37" s="13"/>
      <c r="D37" s="13"/>
      <c r="E37" s="13"/>
      <c r="F37" s="13"/>
      <c r="G37" s="13"/>
      <c r="H37" s="13"/>
    </row>
    <row r="38" spans="1:8" x14ac:dyDescent="0.25">
      <c r="B38" s="13"/>
      <c r="C38" s="13"/>
      <c r="D38" s="13"/>
      <c r="E38" s="13"/>
      <c r="F38" s="13"/>
      <c r="G38" s="13"/>
      <c r="H38" s="13"/>
    </row>
    <row r="39" spans="1:8" ht="76" customHeight="1" x14ac:dyDescent="0.3">
      <c r="A39" s="87" t="s">
        <v>51</v>
      </c>
      <c r="B39" s="87"/>
      <c r="C39" s="87"/>
      <c r="D39" s="87"/>
      <c r="E39" s="87"/>
      <c r="F39" s="87"/>
      <c r="G39" s="87"/>
      <c r="H39" s="87"/>
    </row>
    <row r="40" spans="1:8" x14ac:dyDescent="0.25">
      <c r="B40" s="13"/>
      <c r="C40" s="13"/>
      <c r="D40" s="13"/>
      <c r="E40" s="13"/>
      <c r="F40" s="13"/>
      <c r="G40" s="13"/>
      <c r="H40" s="13"/>
    </row>
    <row r="41" spans="1:8" x14ac:dyDescent="0.25">
      <c r="A41" s="9" t="s">
        <v>50</v>
      </c>
      <c r="B41" s="13"/>
      <c r="C41" s="13"/>
      <c r="D41" s="13"/>
      <c r="E41" s="13"/>
      <c r="F41" s="13"/>
      <c r="G41" s="13"/>
      <c r="H41" s="13"/>
    </row>
    <row r="42" spans="1:8" x14ac:dyDescent="0.25">
      <c r="A42" t="s">
        <v>1</v>
      </c>
      <c r="B42" s="13">
        <v>33805419.039999999</v>
      </c>
      <c r="C42" s="13"/>
      <c r="D42" s="13">
        <v>146867020.45000002</v>
      </c>
      <c r="E42" s="13"/>
      <c r="F42" s="13">
        <v>6096986.1500000004</v>
      </c>
      <c r="G42" s="13"/>
      <c r="H42" s="13">
        <v>683797476.54999995</v>
      </c>
    </row>
    <row r="43" spans="1:8" x14ac:dyDescent="0.25">
      <c r="A43" t="s">
        <v>2</v>
      </c>
      <c r="B43" s="13">
        <v>30597706.260000002</v>
      </c>
      <c r="C43" s="13"/>
      <c r="D43" s="13">
        <v>132886211.48</v>
      </c>
      <c r="E43" s="13"/>
      <c r="F43" s="13">
        <v>5788000.1100000003</v>
      </c>
      <c r="G43" s="13"/>
      <c r="H43" s="13">
        <v>620131949.93000007</v>
      </c>
    </row>
    <row r="44" spans="1:8" x14ac:dyDescent="0.25">
      <c r="A44" t="s">
        <v>0</v>
      </c>
      <c r="B44" s="13">
        <v>87177.45</v>
      </c>
      <c r="C44" s="13"/>
      <c r="D44" s="13">
        <v>296363.65999999997</v>
      </c>
      <c r="E44" s="13"/>
      <c r="F44" s="13">
        <v>10622.84</v>
      </c>
      <c r="G44" s="13"/>
      <c r="H44" s="13">
        <v>854497.91</v>
      </c>
    </row>
    <row r="45" spans="1:8" x14ac:dyDescent="0.25">
      <c r="A45" t="s">
        <v>31</v>
      </c>
      <c r="B45" s="13">
        <v>3120535.33</v>
      </c>
      <c r="C45" s="13"/>
      <c r="D45" s="13">
        <v>13684445.309999999</v>
      </c>
      <c r="E45" s="13"/>
      <c r="F45" s="13">
        <v>298363.2</v>
      </c>
      <c r="G45" s="13"/>
      <c r="H45" s="13">
        <v>62811028.710000008</v>
      </c>
    </row>
    <row r="46" spans="1:8" x14ac:dyDescent="0.25">
      <c r="A46" t="s">
        <v>25</v>
      </c>
      <c r="B46" s="13">
        <v>1716294.4314999986</v>
      </c>
      <c r="C46" s="13"/>
      <c r="D46" s="13">
        <v>7526444.9205</v>
      </c>
      <c r="E46" s="13"/>
      <c r="F46" s="13">
        <v>164099.76</v>
      </c>
      <c r="G46" s="13"/>
      <c r="H46" s="13">
        <v>34546065.790500008</v>
      </c>
    </row>
    <row r="47" spans="1:8" x14ac:dyDescent="0.25">
      <c r="A47" t="s">
        <v>32</v>
      </c>
      <c r="B47" s="13">
        <v>1404240.8984999987</v>
      </c>
      <c r="C47" s="13"/>
      <c r="D47" s="13">
        <v>6158000.3894999996</v>
      </c>
      <c r="E47" s="13"/>
      <c r="F47" s="13">
        <v>134263.44</v>
      </c>
      <c r="G47" s="13"/>
      <c r="H47" s="13">
        <v>28264962.919500005</v>
      </c>
    </row>
    <row r="48" spans="1:8" x14ac:dyDescent="0.25">
      <c r="A48" t="s">
        <v>5</v>
      </c>
      <c r="B48" s="26">
        <v>2000</v>
      </c>
      <c r="C48" s="13"/>
      <c r="D48" s="13"/>
      <c r="E48" s="13"/>
      <c r="F48" s="13"/>
      <c r="G48" s="13"/>
      <c r="H48" s="13"/>
    </row>
    <row r="49" spans="1:9" x14ac:dyDescent="0.25">
      <c r="B49" s="13"/>
      <c r="C49" s="13"/>
      <c r="D49" s="13"/>
      <c r="E49" s="13"/>
      <c r="F49" s="13"/>
      <c r="G49" s="13"/>
      <c r="H49" s="13"/>
    </row>
    <row r="50" spans="1:9" x14ac:dyDescent="0.25">
      <c r="B50" s="13"/>
      <c r="C50" s="13"/>
      <c r="D50" s="13"/>
      <c r="E50" s="13"/>
      <c r="F50" s="13"/>
      <c r="G50" s="13"/>
      <c r="H50" s="13"/>
    </row>
    <row r="51" spans="1:9" x14ac:dyDescent="0.25">
      <c r="A51" s="9" t="s">
        <v>74</v>
      </c>
      <c r="B51" s="13"/>
      <c r="C51" s="13"/>
      <c r="D51" s="13"/>
      <c r="E51" s="13"/>
      <c r="F51" s="13"/>
      <c r="G51" s="13"/>
      <c r="H51" s="13"/>
    </row>
    <row r="52" spans="1:9" x14ac:dyDescent="0.25">
      <c r="A52" t="s">
        <v>1</v>
      </c>
      <c r="B52" s="13">
        <v>54729707.120000005</v>
      </c>
      <c r="C52" s="13"/>
      <c r="D52" s="13">
        <v>167257764.39000002</v>
      </c>
      <c r="E52" s="13"/>
      <c r="F52" s="13">
        <v>10367567.779999999</v>
      </c>
      <c r="G52" s="13"/>
      <c r="H52" s="13">
        <v>177625332.17000002</v>
      </c>
    </row>
    <row r="53" spans="1:9" x14ac:dyDescent="0.25">
      <c r="A53" t="s">
        <v>2</v>
      </c>
      <c r="B53" s="13">
        <v>50381278.119999997</v>
      </c>
      <c r="C53" s="13"/>
      <c r="D53" s="13">
        <v>153851601.53000003</v>
      </c>
      <c r="E53" s="13"/>
      <c r="F53" s="13">
        <v>9610668.2899999991</v>
      </c>
      <c r="G53" s="13"/>
      <c r="H53" s="13">
        <v>163462269.82000002</v>
      </c>
    </row>
    <row r="54" spans="1:9" x14ac:dyDescent="0.25">
      <c r="A54" t="s">
        <v>0</v>
      </c>
      <c r="B54" s="13">
        <v>0</v>
      </c>
      <c r="C54" s="13"/>
      <c r="D54" s="13">
        <v>0</v>
      </c>
      <c r="E54" s="13"/>
      <c r="F54" s="13">
        <v>0</v>
      </c>
      <c r="G54" s="13"/>
      <c r="H54" s="13">
        <v>0</v>
      </c>
    </row>
    <row r="55" spans="1:9" x14ac:dyDescent="0.25">
      <c r="A55" t="s">
        <v>31</v>
      </c>
      <c r="B55" s="13">
        <v>4348429.0000000075</v>
      </c>
      <c r="C55" s="13"/>
      <c r="D55" s="13">
        <v>13406162.859999998</v>
      </c>
      <c r="E55" s="13"/>
      <c r="F55" s="13">
        <v>756899.49</v>
      </c>
      <c r="G55" s="13"/>
      <c r="H55" s="13">
        <v>14163062.349999998</v>
      </c>
    </row>
    <row r="56" spans="1:9" x14ac:dyDescent="0.25">
      <c r="A56" t="s">
        <v>25</v>
      </c>
      <c r="B56" s="13">
        <v>2391635.9500000002</v>
      </c>
      <c r="C56" s="13"/>
      <c r="D56" s="13">
        <v>7373389.5729999989</v>
      </c>
      <c r="E56" s="13"/>
      <c r="F56" s="13">
        <v>416294.71950000001</v>
      </c>
      <c r="G56" s="13"/>
      <c r="H56" s="13">
        <v>7789684.2924999995</v>
      </c>
    </row>
    <row r="57" spans="1:9" x14ac:dyDescent="0.25">
      <c r="A57" t="s">
        <v>32</v>
      </c>
      <c r="B57" s="13">
        <v>1956793.05</v>
      </c>
      <c r="C57" s="13"/>
      <c r="D57" s="13">
        <v>6032773.2869999986</v>
      </c>
      <c r="E57" s="13"/>
      <c r="F57" s="13">
        <v>340604.77049999998</v>
      </c>
      <c r="G57" s="13"/>
      <c r="H57" s="13">
        <v>6373378.0574999992</v>
      </c>
    </row>
    <row r="58" spans="1:9" x14ac:dyDescent="0.25">
      <c r="A58" t="s">
        <v>5</v>
      </c>
      <c r="B58" s="26">
        <v>1738</v>
      </c>
      <c r="C58" s="13"/>
      <c r="D58" s="13"/>
      <c r="E58" s="13"/>
      <c r="F58" s="13"/>
      <c r="G58" s="13"/>
      <c r="H58" s="13"/>
    </row>
    <row r="59" spans="1:9" x14ac:dyDescent="0.25">
      <c r="B59" s="13"/>
      <c r="C59" s="13"/>
      <c r="D59" s="13"/>
      <c r="E59" s="13"/>
      <c r="F59" s="13"/>
      <c r="G59" s="13"/>
      <c r="H59" s="13"/>
      <c r="I59" s="13"/>
    </row>
    <row r="60" spans="1:9" x14ac:dyDescent="0.25">
      <c r="B60" s="13"/>
      <c r="C60" s="13"/>
      <c r="D60" s="13"/>
      <c r="E60" s="13"/>
      <c r="F60" s="13"/>
      <c r="G60" s="13"/>
      <c r="H60" s="13"/>
      <c r="I60" s="13"/>
    </row>
    <row r="61" spans="1:9" x14ac:dyDescent="0.25">
      <c r="A61" s="8" t="s">
        <v>6</v>
      </c>
      <c r="B61" s="13"/>
      <c r="C61" s="13"/>
      <c r="D61" s="13"/>
      <c r="E61" s="13"/>
      <c r="F61" s="13"/>
      <c r="G61" s="13"/>
      <c r="H61" s="13"/>
    </row>
    <row r="62" spans="1:9" ht="13" x14ac:dyDescent="0.3">
      <c r="A62" t="s">
        <v>1</v>
      </c>
      <c r="B62" s="13">
        <v>272410810.64999998</v>
      </c>
      <c r="C62" s="13"/>
      <c r="D62" s="13">
        <v>1079483587.3499999</v>
      </c>
      <c r="E62" s="13"/>
      <c r="F62" s="13">
        <v>53235831.129999995</v>
      </c>
      <c r="G62" s="13"/>
      <c r="H62" s="28">
        <v>4778203864.25</v>
      </c>
    </row>
    <row r="63" spans="1:9" ht="13" x14ac:dyDescent="0.3">
      <c r="A63" t="s">
        <v>2</v>
      </c>
      <c r="B63" s="13">
        <v>248939821.31</v>
      </c>
      <c r="C63" s="13"/>
      <c r="D63" s="13">
        <v>984389691.25000012</v>
      </c>
      <c r="E63" s="13"/>
      <c r="F63" s="13">
        <v>48956719.200000003</v>
      </c>
      <c r="G63" s="13"/>
      <c r="H63" s="28">
        <v>4339518148.9399996</v>
      </c>
    </row>
    <row r="64" spans="1:9" ht="13" x14ac:dyDescent="0.3">
      <c r="A64" t="s">
        <v>0</v>
      </c>
      <c r="B64" s="13">
        <v>1061974.49</v>
      </c>
      <c r="C64" s="13"/>
      <c r="D64" s="13">
        <v>4135477.98</v>
      </c>
      <c r="E64" s="13"/>
      <c r="F64" s="13">
        <v>342452.38</v>
      </c>
      <c r="G64" s="13"/>
      <c r="H64" s="28">
        <v>11947077.289999999</v>
      </c>
    </row>
    <row r="65" spans="1:9" ht="13" x14ac:dyDescent="0.3">
      <c r="A65" t="s">
        <v>30</v>
      </c>
      <c r="B65" s="13">
        <v>0</v>
      </c>
      <c r="C65" s="13"/>
      <c r="D65" s="13">
        <v>0</v>
      </c>
      <c r="E65" s="13"/>
      <c r="F65" s="13">
        <v>0</v>
      </c>
      <c r="G65" s="13"/>
      <c r="H65" s="28">
        <v>209731.6</v>
      </c>
    </row>
    <row r="66" spans="1:9" ht="13" x14ac:dyDescent="0.3">
      <c r="A66" t="s">
        <v>31</v>
      </c>
      <c r="B66" s="13">
        <v>22409014.849999972</v>
      </c>
      <c r="C66" s="13"/>
      <c r="D66" s="13">
        <v>90958418.120000005</v>
      </c>
      <c r="E66" s="13"/>
      <c r="F66" s="13">
        <v>3936659.55</v>
      </c>
      <c r="G66" s="13"/>
      <c r="H66" s="28">
        <v>426948369.62</v>
      </c>
    </row>
    <row r="67" spans="1:9" x14ac:dyDescent="0.25">
      <c r="A67" t="s">
        <v>25</v>
      </c>
      <c r="B67" s="13">
        <v>12324958.167499986</v>
      </c>
      <c r="C67" s="13"/>
      <c r="D67" s="13">
        <v>50027129.966000006</v>
      </c>
      <c r="E67" s="13"/>
      <c r="F67" s="13">
        <v>2165162.7524999999</v>
      </c>
      <c r="G67" s="13"/>
      <c r="H67" s="13">
        <f>H66*0.55</f>
        <v>234821603.29100001</v>
      </c>
    </row>
    <row r="68" spans="1:9" x14ac:dyDescent="0.25">
      <c r="A68" t="s">
        <v>32</v>
      </c>
      <c r="B68" s="13">
        <v>10084056.682499988</v>
      </c>
      <c r="C68" s="13"/>
      <c r="D68" s="13">
        <v>40931288.154000007</v>
      </c>
      <c r="E68" s="13"/>
      <c r="F68" s="13">
        <v>1771496.7974999999</v>
      </c>
      <c r="G68" s="13"/>
      <c r="H68" s="13">
        <f>H66*0.45</f>
        <v>192126766.329</v>
      </c>
    </row>
    <row r="69" spans="1:9" x14ac:dyDescent="0.25">
      <c r="A69" t="s">
        <v>5</v>
      </c>
      <c r="B69" s="24">
        <v>9907</v>
      </c>
      <c r="I69" s="13"/>
    </row>
    <row r="70" spans="1:9" x14ac:dyDescent="0.25">
      <c r="B70" s="26"/>
      <c r="H70" s="13"/>
    </row>
    <row r="72" spans="1:9" ht="76.5" customHeight="1" x14ac:dyDescent="0.3">
      <c r="A72" s="87" t="s">
        <v>51</v>
      </c>
      <c r="B72" s="87"/>
      <c r="C72" s="87"/>
      <c r="D72" s="87"/>
      <c r="E72" s="87"/>
      <c r="F72" s="87"/>
      <c r="G72" s="87"/>
      <c r="H72" s="87"/>
    </row>
    <row r="73" spans="1:9" ht="13" x14ac:dyDescent="0.3">
      <c r="A73" s="27"/>
    </row>
    <row r="74" spans="1:9" ht="13" x14ac:dyDescent="0.3">
      <c r="A74" s="27"/>
    </row>
    <row r="75" spans="1:9" ht="13" x14ac:dyDescent="0.3">
      <c r="A75" s="27"/>
    </row>
    <row r="76" spans="1:9" ht="13" x14ac:dyDescent="0.3">
      <c r="A76" s="27"/>
    </row>
  </sheetData>
  <mergeCells count="4">
    <mergeCell ref="A1:H1"/>
    <mergeCell ref="A2:H2"/>
    <mergeCell ref="A39:H39"/>
    <mergeCell ref="A72:H72"/>
  </mergeCells>
  <phoneticPr fontId="6" type="noConversion"/>
  <pageMargins left="0.75" right="0.75" top="1" bottom="1" header="0.5" footer="0.5"/>
  <headerFooter alignWithMargins="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G76"/>
  <sheetViews>
    <sheetView topLeftCell="A49" workbookViewId="0">
      <selection activeCell="F37" sqref="F37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19.1796875" bestFit="1" customWidth="1"/>
    <col min="7" max="7" width="17" bestFit="1" customWidth="1"/>
  </cols>
  <sheetData>
    <row r="1" spans="1:6" ht="63" customHeight="1" x14ac:dyDescent="0.25">
      <c r="A1" s="89"/>
      <c r="B1" s="89"/>
      <c r="C1" s="89"/>
      <c r="D1" s="89"/>
      <c r="E1" s="89"/>
      <c r="F1" s="89"/>
    </row>
    <row r="2" spans="1:6" ht="17.5" x14ac:dyDescent="0.35">
      <c r="A2" s="83" t="s">
        <v>22</v>
      </c>
      <c r="B2" s="84"/>
      <c r="C2" s="84"/>
      <c r="D2" s="84"/>
      <c r="E2" s="84"/>
      <c r="F2" s="84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72</v>
      </c>
      <c r="E4" s="10"/>
      <c r="F4" s="16" t="s">
        <v>28</v>
      </c>
    </row>
    <row r="5" spans="1:6" x14ac:dyDescent="0.25">
      <c r="A5" s="9"/>
      <c r="B5" s="11" t="s">
        <v>76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41315689.899999999</v>
      </c>
      <c r="C8" s="13"/>
      <c r="D8" s="13">
        <v>138968394.81</v>
      </c>
      <c r="E8" s="13"/>
      <c r="F8" s="13">
        <v>871367828.63000011</v>
      </c>
    </row>
    <row r="9" spans="1:6" x14ac:dyDescent="0.25">
      <c r="A9" t="s">
        <v>2</v>
      </c>
      <c r="B9" s="13">
        <v>37828653.609999999</v>
      </c>
      <c r="C9" s="13"/>
      <c r="D9" s="13">
        <v>126869520.31000002</v>
      </c>
      <c r="E9" s="13"/>
      <c r="F9" s="13">
        <v>789028178.03000009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3487036.29</v>
      </c>
      <c r="C12" s="13"/>
      <c r="D12" s="13">
        <v>12098874.500000004</v>
      </c>
      <c r="E12" s="13"/>
      <c r="F12" s="13">
        <v>82532392.629999995</v>
      </c>
    </row>
    <row r="13" spans="1:6" x14ac:dyDescent="0.25">
      <c r="A13" t="s">
        <v>25</v>
      </c>
      <c r="B13" s="13">
        <v>1917869.9594999996</v>
      </c>
      <c r="C13" s="13"/>
      <c r="D13" s="13">
        <v>6654380.9750000024</v>
      </c>
      <c r="E13" s="13"/>
      <c r="F13" s="13">
        <v>45392815.946500003</v>
      </c>
    </row>
    <row r="14" spans="1:6" x14ac:dyDescent="0.25">
      <c r="A14" t="s">
        <v>32</v>
      </c>
      <c r="B14" s="13">
        <v>1569166.3304999997</v>
      </c>
      <c r="C14" s="13"/>
      <c r="D14" s="13">
        <v>5444493.5250000022</v>
      </c>
      <c r="E14" s="13"/>
      <c r="F14" s="13">
        <v>37139576.683499999</v>
      </c>
    </row>
    <row r="15" spans="1:6" x14ac:dyDescent="0.25">
      <c r="A15" t="s">
        <v>5</v>
      </c>
      <c r="B15" s="26">
        <v>1203</v>
      </c>
      <c r="C15" s="13"/>
      <c r="D15" s="26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66100751.770000003</v>
      </c>
      <c r="C19" s="13"/>
      <c r="D19" s="13">
        <v>237891248.96999994</v>
      </c>
      <c r="E19" s="13"/>
      <c r="F19" s="13">
        <v>1497594036.5699999</v>
      </c>
    </row>
    <row r="20" spans="1:6" x14ac:dyDescent="0.25">
      <c r="A20" t="s">
        <v>2</v>
      </c>
      <c r="B20" s="13">
        <v>60466035.019999996</v>
      </c>
      <c r="C20" s="13"/>
      <c r="D20" s="13">
        <v>217243364.55000001</v>
      </c>
      <c r="E20" s="13"/>
      <c r="F20" s="13">
        <v>1363809493.4300001</v>
      </c>
    </row>
    <row r="21" spans="1:6" x14ac:dyDescent="0.25">
      <c r="A21" t="s">
        <v>0</v>
      </c>
      <c r="B21" s="13">
        <v>281623.17</v>
      </c>
      <c r="C21" s="13"/>
      <c r="D21" s="13">
        <v>1341319.53</v>
      </c>
      <c r="E21" s="13"/>
      <c r="F21" s="13">
        <v>3912308.42</v>
      </c>
    </row>
    <row r="22" spans="1:6" x14ac:dyDescent="0.25">
      <c r="A22" t="s">
        <v>31</v>
      </c>
      <c r="B22" s="13">
        <v>5353093.5800000075</v>
      </c>
      <c r="C22" s="13"/>
      <c r="D22" s="13">
        <v>19306564.890000004</v>
      </c>
      <c r="E22" s="13"/>
      <c r="F22" s="13">
        <v>129872234.72000001</v>
      </c>
    </row>
    <row r="23" spans="1:6" x14ac:dyDescent="0.25">
      <c r="A23" t="s">
        <v>25</v>
      </c>
      <c r="B23" s="13">
        <v>2944201.4690000042</v>
      </c>
      <c r="C23" s="13"/>
      <c r="D23" s="13">
        <v>10618610.689500004</v>
      </c>
      <c r="E23" s="13"/>
      <c r="F23" s="13">
        <v>71429729.096000016</v>
      </c>
    </row>
    <row r="24" spans="1:6" x14ac:dyDescent="0.25">
      <c r="A24" t="s">
        <v>32</v>
      </c>
      <c r="B24" s="13">
        <v>2408892.1110000033</v>
      </c>
      <c r="C24" s="13"/>
      <c r="D24" s="13">
        <v>8687954.2005000021</v>
      </c>
      <c r="E24" s="13"/>
      <c r="F24" s="13">
        <v>58442505.624000005</v>
      </c>
    </row>
    <row r="25" spans="1:6" x14ac:dyDescent="0.25">
      <c r="A25" t="s">
        <v>5</v>
      </c>
      <c r="B25" s="26">
        <v>2231</v>
      </c>
      <c r="C25" s="13"/>
      <c r="D25" s="26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68076743.319999993</v>
      </c>
      <c r="C29" s="13"/>
      <c r="D29" s="13">
        <v>241394751.44000003</v>
      </c>
      <c r="E29" s="13"/>
      <c r="F29" s="13">
        <v>1363943505.8400002</v>
      </c>
    </row>
    <row r="30" spans="1:6" x14ac:dyDescent="0.25">
      <c r="A30" t="s">
        <v>2</v>
      </c>
      <c r="B30" s="13">
        <v>61843454.449999996</v>
      </c>
      <c r="C30" s="13"/>
      <c r="D30" s="13">
        <v>219136207.25</v>
      </c>
      <c r="E30" s="13"/>
      <c r="F30" s="13">
        <v>1235125420.8</v>
      </c>
    </row>
    <row r="31" spans="1:6" x14ac:dyDescent="0.25">
      <c r="A31" t="s">
        <v>0</v>
      </c>
      <c r="B31" s="13">
        <v>585050.92000000004</v>
      </c>
      <c r="C31" s="13"/>
      <c r="D31" s="13">
        <v>1854827.29</v>
      </c>
      <c r="E31" s="13"/>
      <c r="F31" s="13">
        <v>6199063.9199999999</v>
      </c>
    </row>
    <row r="32" spans="1:6" x14ac:dyDescent="0.25">
      <c r="A32" t="s">
        <v>30</v>
      </c>
      <c r="B32" s="13">
        <v>0</v>
      </c>
      <c r="C32" s="13"/>
      <c r="D32" s="13">
        <v>0</v>
      </c>
      <c r="E32" s="13"/>
      <c r="F32" s="13">
        <v>10579.57</v>
      </c>
    </row>
    <row r="33" spans="1:6" x14ac:dyDescent="0.25">
      <c r="A33" t="s">
        <v>31</v>
      </c>
      <c r="B33" s="13">
        <v>5648237.9499999974</v>
      </c>
      <c r="C33" s="13"/>
      <c r="D33" s="13">
        <v>20403716.900000002</v>
      </c>
      <c r="E33" s="13"/>
      <c r="F33" s="13">
        <v>122629600.69</v>
      </c>
    </row>
    <row r="34" spans="1:6" x14ac:dyDescent="0.25">
      <c r="A34" t="s">
        <v>25</v>
      </c>
      <c r="B34" s="13">
        <v>3106530.8724999987</v>
      </c>
      <c r="C34" s="13"/>
      <c r="D34" s="13">
        <v>11222044.295000002</v>
      </c>
      <c r="E34" s="13"/>
      <c r="F34" s="13">
        <v>67446280.379500002</v>
      </c>
    </row>
    <row r="35" spans="1:6" x14ac:dyDescent="0.25">
      <c r="A35" t="s">
        <v>32</v>
      </c>
      <c r="B35" s="13">
        <v>2541707.0774999987</v>
      </c>
      <c r="C35" s="13"/>
      <c r="D35" s="13">
        <v>9181672.6050000004</v>
      </c>
      <c r="E35" s="13"/>
      <c r="F35" s="13">
        <v>55183320.310500003</v>
      </c>
    </row>
    <row r="36" spans="1:6" x14ac:dyDescent="0.25">
      <c r="A36" t="s">
        <v>5</v>
      </c>
      <c r="B36" s="29">
        <v>2735</v>
      </c>
      <c r="C36" s="13"/>
      <c r="D36" s="29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B38" s="13"/>
      <c r="C38" s="13"/>
      <c r="D38" s="13"/>
      <c r="E38" s="13"/>
      <c r="F38" s="13"/>
    </row>
    <row r="39" spans="1:6" ht="75.75" customHeight="1" x14ac:dyDescent="0.3">
      <c r="A39" s="87" t="s">
        <v>51</v>
      </c>
      <c r="B39" s="87"/>
      <c r="C39" s="87"/>
      <c r="D39" s="87"/>
      <c r="E39" s="87"/>
      <c r="F39" s="87"/>
    </row>
    <row r="40" spans="1:6" x14ac:dyDescent="0.25">
      <c r="B40" s="13"/>
      <c r="C40" s="13"/>
      <c r="D40" s="13"/>
      <c r="E40" s="13"/>
      <c r="F40" s="13"/>
    </row>
    <row r="41" spans="1:6" x14ac:dyDescent="0.25">
      <c r="A41" s="9" t="s">
        <v>50</v>
      </c>
      <c r="B41" s="13"/>
      <c r="C41" s="13"/>
      <c r="D41" s="13"/>
      <c r="E41" s="13"/>
      <c r="F41" s="13"/>
    </row>
    <row r="42" spans="1:6" x14ac:dyDescent="0.25">
      <c r="A42" t="s">
        <v>1</v>
      </c>
      <c r="B42" s="13">
        <v>34487262.740000002</v>
      </c>
      <c r="C42" s="13"/>
      <c r="D42" s="13">
        <v>119158587.56000002</v>
      </c>
      <c r="E42" s="13"/>
      <c r="F42" s="13">
        <v>649992057.50999999</v>
      </c>
    </row>
    <row r="43" spans="1:6" x14ac:dyDescent="0.25">
      <c r="A43" t="s">
        <v>2</v>
      </c>
      <c r="B43" s="13">
        <v>31222779.75</v>
      </c>
      <c r="C43" s="13"/>
      <c r="D43" s="13">
        <v>108076505.33000001</v>
      </c>
      <c r="E43" s="13"/>
      <c r="F43" s="13">
        <v>589534243.67000008</v>
      </c>
    </row>
    <row r="44" spans="1:6" x14ac:dyDescent="0.25">
      <c r="A44" t="s">
        <v>0</v>
      </c>
      <c r="B44" s="13">
        <v>99002.55</v>
      </c>
      <c r="C44" s="13"/>
      <c r="D44" s="13">
        <v>219809.05</v>
      </c>
      <c r="E44" s="13"/>
      <c r="F44" s="13">
        <v>767320.46</v>
      </c>
    </row>
    <row r="45" spans="1:6" x14ac:dyDescent="0.25">
      <c r="A45" t="s">
        <v>31</v>
      </c>
      <c r="B45" s="13">
        <v>3165480.44</v>
      </c>
      <c r="C45" s="13"/>
      <c r="D45" s="13">
        <v>10862273.18</v>
      </c>
      <c r="E45" s="13"/>
      <c r="F45" s="13">
        <v>59690493.380000003</v>
      </c>
    </row>
    <row r="46" spans="1:6" x14ac:dyDescent="0.25">
      <c r="A46" t="s">
        <v>25</v>
      </c>
      <c r="B46" s="13">
        <v>1741014.2420000015</v>
      </c>
      <c r="C46" s="13"/>
      <c r="D46" s="13">
        <v>5974250.2490000008</v>
      </c>
      <c r="E46" s="13"/>
      <c r="F46" s="13">
        <v>32829771.359000005</v>
      </c>
    </row>
    <row r="47" spans="1:6" x14ac:dyDescent="0.25">
      <c r="A47" t="s">
        <v>32</v>
      </c>
      <c r="B47" s="13">
        <v>1424466.198000001</v>
      </c>
      <c r="C47" s="13"/>
      <c r="D47" s="13">
        <v>4888022.9309999999</v>
      </c>
      <c r="E47" s="13"/>
      <c r="F47" s="13">
        <v>26860722.021000002</v>
      </c>
    </row>
    <row r="48" spans="1:6" x14ac:dyDescent="0.25">
      <c r="A48" t="s">
        <v>5</v>
      </c>
      <c r="B48" s="26">
        <v>2000</v>
      </c>
      <c r="C48" s="13"/>
      <c r="D48" s="26"/>
      <c r="E48" s="13"/>
      <c r="F48" s="13"/>
    </row>
    <row r="49" spans="1:7" x14ac:dyDescent="0.25">
      <c r="B49" s="13"/>
      <c r="C49" s="13"/>
      <c r="D49" s="13"/>
      <c r="E49" s="13"/>
      <c r="F49" s="13"/>
    </row>
    <row r="50" spans="1:7" x14ac:dyDescent="0.25">
      <c r="B50" s="13"/>
      <c r="C50" s="13"/>
      <c r="D50" s="13"/>
      <c r="E50" s="13"/>
      <c r="F50" s="13"/>
    </row>
    <row r="51" spans="1:7" x14ac:dyDescent="0.25">
      <c r="A51" s="9" t="s">
        <v>74</v>
      </c>
      <c r="B51" s="13"/>
      <c r="C51" s="13"/>
      <c r="D51" s="13"/>
      <c r="E51" s="13"/>
      <c r="F51" s="13"/>
    </row>
    <row r="52" spans="1:7" x14ac:dyDescent="0.25">
      <c r="A52" t="s">
        <v>1</v>
      </c>
      <c r="B52" s="13">
        <v>56345807.789999999</v>
      </c>
      <c r="C52" s="13"/>
      <c r="D52" s="13">
        <v>122895625.05000001</v>
      </c>
      <c r="E52" s="13"/>
      <c r="F52" s="13">
        <v>122895625.05000001</v>
      </c>
    </row>
    <row r="53" spans="1:7" x14ac:dyDescent="0.25">
      <c r="A53" t="s">
        <v>2</v>
      </c>
      <c r="B53" s="13">
        <v>51752897.579999998</v>
      </c>
      <c r="C53" s="13"/>
      <c r="D53" s="13">
        <v>113080991.7</v>
      </c>
      <c r="E53" s="13"/>
      <c r="F53" s="13">
        <v>113080991.7</v>
      </c>
    </row>
    <row r="54" spans="1:7" x14ac:dyDescent="0.25">
      <c r="A54" t="s">
        <v>0</v>
      </c>
      <c r="B54" s="13">
        <v>0</v>
      </c>
      <c r="C54" s="13"/>
      <c r="D54" s="13">
        <v>0</v>
      </c>
      <c r="E54" s="13"/>
      <c r="F54" s="13">
        <v>0</v>
      </c>
    </row>
    <row r="55" spans="1:7" x14ac:dyDescent="0.25">
      <c r="A55" t="s">
        <v>31</v>
      </c>
      <c r="B55" s="13">
        <v>4592910.21</v>
      </c>
      <c r="C55" s="13"/>
      <c r="D55" s="13">
        <v>9814633.3499999996</v>
      </c>
      <c r="E55" s="13"/>
      <c r="F55" s="13">
        <v>9814633.3499999996</v>
      </c>
    </row>
    <row r="56" spans="1:7" x14ac:dyDescent="0.25">
      <c r="A56" t="s">
        <v>25</v>
      </c>
      <c r="B56" s="13">
        <v>2526100.6155000008</v>
      </c>
      <c r="C56" s="13"/>
      <c r="D56" s="13">
        <v>5398048.3425000003</v>
      </c>
      <c r="E56" s="13"/>
      <c r="F56" s="13">
        <v>5398048.3425000003</v>
      </c>
    </row>
    <row r="57" spans="1:7" x14ac:dyDescent="0.25">
      <c r="A57" t="s">
        <v>32</v>
      </c>
      <c r="B57" s="13">
        <v>2066809.5945000004</v>
      </c>
      <c r="C57" s="13"/>
      <c r="D57" s="13">
        <v>4416585.0075000003</v>
      </c>
      <c r="E57" s="13"/>
      <c r="F57" s="13">
        <v>4416585.0075000003</v>
      </c>
    </row>
    <row r="58" spans="1:7" x14ac:dyDescent="0.25">
      <c r="A58" t="s">
        <v>5</v>
      </c>
      <c r="B58" s="26">
        <v>1738</v>
      </c>
      <c r="C58" s="13"/>
      <c r="D58" s="13"/>
      <c r="E58" s="13"/>
      <c r="F58" s="13"/>
    </row>
    <row r="59" spans="1:7" x14ac:dyDescent="0.25">
      <c r="B59" s="13"/>
      <c r="C59" s="13"/>
      <c r="D59" s="13"/>
      <c r="E59" s="13"/>
      <c r="F59" s="13"/>
      <c r="G59" s="13"/>
    </row>
    <row r="60" spans="1:7" x14ac:dyDescent="0.25">
      <c r="B60" s="13"/>
      <c r="C60" s="13"/>
      <c r="D60" s="13"/>
      <c r="E60" s="13"/>
      <c r="F60" s="13"/>
    </row>
    <row r="61" spans="1:7" x14ac:dyDescent="0.25">
      <c r="A61" s="8" t="s">
        <v>6</v>
      </c>
      <c r="B61" s="13"/>
      <c r="C61" s="13"/>
      <c r="D61" s="13"/>
      <c r="E61" s="13"/>
      <c r="F61" s="13"/>
    </row>
    <row r="62" spans="1:7" x14ac:dyDescent="0.25">
      <c r="A62" t="s">
        <v>1</v>
      </c>
      <c r="B62" s="13">
        <v>266326255.52000001</v>
      </c>
      <c r="C62" s="13"/>
      <c r="D62" s="13">
        <v>860308607.82999992</v>
      </c>
      <c r="E62" s="13"/>
      <c r="F62" s="13">
        <v>4505793053.6000004</v>
      </c>
    </row>
    <row r="63" spans="1:7" x14ac:dyDescent="0.25">
      <c r="A63" t="s">
        <v>2</v>
      </c>
      <c r="B63" s="13">
        <v>243113820.41000003</v>
      </c>
      <c r="C63" s="13"/>
      <c r="D63" s="13">
        <v>784406589.14000022</v>
      </c>
      <c r="E63" s="13"/>
      <c r="F63" s="13">
        <v>4090578327.6300001</v>
      </c>
    </row>
    <row r="64" spans="1:7" x14ac:dyDescent="0.25">
      <c r="A64" t="s">
        <v>0</v>
      </c>
      <c r="B64" s="13">
        <v>965676.64</v>
      </c>
      <c r="C64" s="13"/>
      <c r="D64" s="13">
        <v>3415955.87</v>
      </c>
      <c r="E64" s="13"/>
      <c r="F64" s="13">
        <v>10885102.800000001</v>
      </c>
    </row>
    <row r="65" spans="1:6" x14ac:dyDescent="0.25">
      <c r="A65" t="s">
        <v>30</v>
      </c>
      <c r="B65" s="13">
        <v>0</v>
      </c>
      <c r="C65" s="13"/>
      <c r="D65" s="13">
        <v>0</v>
      </c>
      <c r="E65" s="13"/>
      <c r="F65" s="13">
        <v>209731.6</v>
      </c>
    </row>
    <row r="66" spans="1:6" x14ac:dyDescent="0.25">
      <c r="A66" t="s">
        <v>31</v>
      </c>
      <c r="B66" s="13">
        <v>22246758.469999984</v>
      </c>
      <c r="C66" s="13"/>
      <c r="D66" s="13">
        <v>72486062.820000008</v>
      </c>
      <c r="E66" s="13"/>
      <c r="F66" s="13">
        <v>404539354.77000004</v>
      </c>
    </row>
    <row r="67" spans="1:6" x14ac:dyDescent="0.25">
      <c r="A67" t="s">
        <v>25</v>
      </c>
      <c r="B67" s="13">
        <v>12235717.158499992</v>
      </c>
      <c r="C67" s="13"/>
      <c r="D67" s="13">
        <v>39867334.551000006</v>
      </c>
      <c r="E67" s="13"/>
      <c r="F67" s="13">
        <v>222496645.12350005</v>
      </c>
    </row>
    <row r="68" spans="1:6" x14ac:dyDescent="0.25">
      <c r="A68" t="s">
        <v>32</v>
      </c>
      <c r="B68" s="13">
        <v>10011041.311499992</v>
      </c>
      <c r="C68" s="13"/>
      <c r="D68" s="13">
        <v>32618728.269000005</v>
      </c>
      <c r="E68" s="13"/>
      <c r="F68" s="13">
        <v>182042709.64650002</v>
      </c>
    </row>
    <row r="69" spans="1:6" x14ac:dyDescent="0.25">
      <c r="A69" t="s">
        <v>5</v>
      </c>
      <c r="B69" s="17">
        <f>B58+B48+B36+B25+B15</f>
        <v>9907</v>
      </c>
    </row>
    <row r="70" spans="1:6" x14ac:dyDescent="0.25">
      <c r="F70" s="13"/>
    </row>
    <row r="72" spans="1:6" ht="76.5" customHeight="1" x14ac:dyDescent="0.3">
      <c r="A72" s="87" t="s">
        <v>51</v>
      </c>
      <c r="B72" s="87"/>
      <c r="C72" s="87"/>
      <c r="D72" s="87"/>
      <c r="E72" s="87"/>
      <c r="F72" s="87"/>
    </row>
    <row r="73" spans="1:6" ht="13" x14ac:dyDescent="0.3">
      <c r="A73" s="27"/>
    </row>
    <row r="74" spans="1:6" ht="13" x14ac:dyDescent="0.3">
      <c r="A74" s="27"/>
    </row>
    <row r="75" spans="1:6" ht="13" x14ac:dyDescent="0.3">
      <c r="A75" s="27"/>
    </row>
    <row r="76" spans="1:6" ht="13" x14ac:dyDescent="0.3">
      <c r="A76" s="27"/>
    </row>
  </sheetData>
  <mergeCells count="4">
    <mergeCell ref="A1:F1"/>
    <mergeCell ref="A2:F2"/>
    <mergeCell ref="A39:F39"/>
    <mergeCell ref="A72:F72"/>
  </mergeCells>
  <phoneticPr fontId="6" type="noConversion"/>
  <pageMargins left="0.75" right="0.75" top="1" bottom="1" header="0.5" footer="0.5"/>
  <headerFooter alignWithMargins="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G76"/>
  <sheetViews>
    <sheetView workbookViewId="0">
      <selection activeCell="B3" sqref="B3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19.1796875" bestFit="1" customWidth="1"/>
    <col min="7" max="7" width="18.1796875" bestFit="1" customWidth="1"/>
  </cols>
  <sheetData>
    <row r="1" spans="1:6" ht="63" customHeight="1" x14ac:dyDescent="0.25">
      <c r="A1" s="89"/>
      <c r="B1" s="89"/>
      <c r="C1" s="89"/>
      <c r="D1" s="89"/>
      <c r="E1" s="89"/>
      <c r="F1" s="89"/>
    </row>
    <row r="2" spans="1:6" ht="17.5" x14ac:dyDescent="0.35">
      <c r="A2" s="83" t="s">
        <v>22</v>
      </c>
      <c r="B2" s="84"/>
      <c r="C2" s="84"/>
      <c r="D2" s="84"/>
      <c r="E2" s="84"/>
      <c r="F2" s="84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78</v>
      </c>
      <c r="E4" s="10"/>
      <c r="F4" s="16" t="s">
        <v>28</v>
      </c>
    </row>
    <row r="5" spans="1:6" x14ac:dyDescent="0.25">
      <c r="A5" s="9"/>
      <c r="B5" s="11" t="s">
        <v>79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 t="e">
        <f>SUM(#REF!)</f>
        <v>#REF!</v>
      </c>
      <c r="C8" s="13"/>
      <c r="D8" s="13">
        <v>61803021.690000013</v>
      </c>
      <c r="E8" s="13"/>
      <c r="F8" s="13">
        <v>965954293.24000013</v>
      </c>
    </row>
    <row r="9" spans="1:6" x14ac:dyDescent="0.25">
      <c r="A9" t="s">
        <v>2</v>
      </c>
      <c r="B9" s="13" t="e">
        <f>SUM(#REF!)</f>
        <v>#REF!</v>
      </c>
      <c r="C9" s="13"/>
      <c r="D9" s="13">
        <v>56327841.080000006</v>
      </c>
      <c r="E9" s="13"/>
      <c r="F9" s="13">
        <v>875269841.18000007</v>
      </c>
    </row>
    <row r="10" spans="1:6" x14ac:dyDescent="0.25">
      <c r="A10" t="s">
        <v>0</v>
      </c>
      <c r="B10" s="13" t="e">
        <f>SUM(#REF!)</f>
        <v>#REF!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 t="e">
        <f>SUM(#REF!)</f>
        <v>#REF!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 t="e">
        <f>SUM(#REF!)</f>
        <v>#REF!</v>
      </c>
      <c r="C12" s="13"/>
      <c r="D12" s="13">
        <v>5475180.6100000013</v>
      </c>
      <c r="E12" s="13"/>
      <c r="F12" s="13">
        <v>90877194.090000004</v>
      </c>
    </row>
    <row r="13" spans="1:6" x14ac:dyDescent="0.25">
      <c r="A13" t="s">
        <v>25</v>
      </c>
      <c r="B13" s="13" t="e">
        <f>B12*0.55</f>
        <v>#REF!</v>
      </c>
      <c r="C13" s="13"/>
      <c r="D13" s="13">
        <f>D12*0.55</f>
        <v>3011349.335500001</v>
      </c>
      <c r="E13" s="13"/>
      <c r="F13" s="13">
        <f>F12*0.55</f>
        <v>49982456.749500006</v>
      </c>
    </row>
    <row r="14" spans="1:6" x14ac:dyDescent="0.25">
      <c r="A14" t="s">
        <v>32</v>
      </c>
      <c r="B14" s="13" t="e">
        <f>B12*0.45</f>
        <v>#REF!</v>
      </c>
      <c r="C14" s="13"/>
      <c r="D14" s="13">
        <f>D12*0.45</f>
        <v>2463831.2745000008</v>
      </c>
      <c r="E14" s="13"/>
      <c r="F14" s="13">
        <f>F12*0.45</f>
        <v>40894737.340500005</v>
      </c>
    </row>
    <row r="15" spans="1:6" x14ac:dyDescent="0.25">
      <c r="A15" t="s">
        <v>5</v>
      </c>
      <c r="B15" s="26">
        <v>1203</v>
      </c>
      <c r="C15" s="13"/>
      <c r="D15" s="26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 t="e">
        <f>SUM(#REF!)</f>
        <v>#REF!</v>
      </c>
      <c r="C19" s="13"/>
      <c r="D19" s="13">
        <v>98660795.629999995</v>
      </c>
      <c r="E19" s="13"/>
      <c r="F19" s="13">
        <v>1651700182.9000001</v>
      </c>
    </row>
    <row r="20" spans="1:6" x14ac:dyDescent="0.25">
      <c r="A20" t="s">
        <v>2</v>
      </c>
      <c r="B20" s="13" t="e">
        <f>SUM(#REF!)</f>
        <v>#REF!</v>
      </c>
      <c r="C20" s="13"/>
      <c r="D20" s="13">
        <v>90211193.909999996</v>
      </c>
      <c r="E20" s="13"/>
      <c r="F20" s="13">
        <v>1504758692.7700002</v>
      </c>
    </row>
    <row r="21" spans="1:6" x14ac:dyDescent="0.25">
      <c r="A21" t="s">
        <v>0</v>
      </c>
      <c r="B21" s="13" t="e">
        <f>SUM(#REF!)</f>
        <v>#REF!</v>
      </c>
      <c r="C21" s="13"/>
      <c r="D21" s="13">
        <v>677517.85</v>
      </c>
      <c r="E21" s="13"/>
      <c r="F21" s="13">
        <v>4796307</v>
      </c>
    </row>
    <row r="22" spans="1:6" x14ac:dyDescent="0.25">
      <c r="A22" t="s">
        <v>31</v>
      </c>
      <c r="B22" s="13" t="e">
        <f>SUM(#REF!)</f>
        <v>#REF!</v>
      </c>
      <c r="C22" s="13"/>
      <c r="D22" s="13">
        <v>7772083.8699999982</v>
      </c>
      <c r="E22" s="13"/>
      <c r="F22" s="13">
        <v>142145183.13000003</v>
      </c>
    </row>
    <row r="23" spans="1:6" x14ac:dyDescent="0.25">
      <c r="A23" t="s">
        <v>25</v>
      </c>
      <c r="B23" s="13" t="e">
        <f>B22*0.55</f>
        <v>#REF!</v>
      </c>
      <c r="C23" s="13"/>
      <c r="D23" s="13">
        <f>D22*0.55</f>
        <v>4274646.1284999996</v>
      </c>
      <c r="E23" s="13"/>
      <c r="F23" s="13">
        <f>F22*0.55</f>
        <v>78179850.721500024</v>
      </c>
    </row>
    <row r="24" spans="1:6" x14ac:dyDescent="0.25">
      <c r="A24" t="s">
        <v>32</v>
      </c>
      <c r="B24" s="13" t="e">
        <f>B22*0.45</f>
        <v>#REF!</v>
      </c>
      <c r="C24" s="13"/>
      <c r="D24" s="13">
        <f>D22*0.45</f>
        <v>3497437.7414999991</v>
      </c>
      <c r="E24" s="13"/>
      <c r="F24" s="13">
        <f>F22*0.45</f>
        <v>63965332.408500016</v>
      </c>
    </row>
    <row r="25" spans="1:6" x14ac:dyDescent="0.25">
      <c r="A25" t="s">
        <v>5</v>
      </c>
      <c r="B25" s="26">
        <v>2231</v>
      </c>
      <c r="C25" s="13"/>
      <c r="D25" s="26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 t="e">
        <f>SUM(#REF!)</f>
        <v>#REF!</v>
      </c>
      <c r="C29" s="13"/>
      <c r="D29" s="13">
        <v>106853485.91000001</v>
      </c>
      <c r="E29" s="13"/>
      <c r="F29" s="13">
        <v>1529672605.4200003</v>
      </c>
    </row>
    <row r="30" spans="1:6" x14ac:dyDescent="0.25">
      <c r="A30" t="s">
        <v>2</v>
      </c>
      <c r="B30" s="13" t="e">
        <f>SUM(#REF!)</f>
        <v>#REF!</v>
      </c>
      <c r="C30" s="13"/>
      <c r="D30" s="13">
        <v>96820158.86999999</v>
      </c>
      <c r="E30" s="13"/>
      <c r="F30" s="13">
        <v>1385696538.2999997</v>
      </c>
    </row>
    <row r="31" spans="1:6" x14ac:dyDescent="0.25">
      <c r="A31" t="s">
        <v>0</v>
      </c>
      <c r="B31" s="13" t="e">
        <f>SUM(#REF!)</f>
        <v>#REF!</v>
      </c>
      <c r="C31" s="13"/>
      <c r="D31" s="13">
        <v>1307168.7</v>
      </c>
      <c r="E31" s="13"/>
      <c r="F31" s="13">
        <v>7942719.3899999997</v>
      </c>
    </row>
    <row r="32" spans="1:6" x14ac:dyDescent="0.25">
      <c r="A32" t="s">
        <v>30</v>
      </c>
      <c r="B32" s="13">
        <v>0</v>
      </c>
      <c r="C32" s="13"/>
      <c r="D32" s="13">
        <v>0</v>
      </c>
      <c r="E32" s="13"/>
      <c r="F32" s="13">
        <v>10579.57</v>
      </c>
    </row>
    <row r="33" spans="1:6" x14ac:dyDescent="0.25">
      <c r="A33" t="s">
        <v>31</v>
      </c>
      <c r="B33" s="13" t="e">
        <f>SUM(#REF!)</f>
        <v>#REF!</v>
      </c>
      <c r="C33" s="13"/>
      <c r="D33" s="13">
        <v>8726158.3400000017</v>
      </c>
      <c r="E33" s="13"/>
      <c r="F33" s="13">
        <v>136043927.29999998</v>
      </c>
    </row>
    <row r="34" spans="1:6" x14ac:dyDescent="0.25">
      <c r="A34" t="s">
        <v>25</v>
      </c>
      <c r="B34" s="13" t="e">
        <f>B33*0.55</f>
        <v>#REF!</v>
      </c>
      <c r="C34" s="13"/>
      <c r="D34" s="13">
        <f>D33*0.55</f>
        <v>4799387.0870000012</v>
      </c>
      <c r="E34" s="13"/>
      <c r="F34" s="13">
        <f>F33*0.55</f>
        <v>74824160.015000001</v>
      </c>
    </row>
    <row r="35" spans="1:6" x14ac:dyDescent="0.25">
      <c r="A35" t="s">
        <v>32</v>
      </c>
      <c r="B35" s="13" t="e">
        <f>B33*0.45</f>
        <v>#REF!</v>
      </c>
      <c r="C35" s="13"/>
      <c r="D35" s="13">
        <f>D33*0.45</f>
        <v>3926771.253000001</v>
      </c>
      <c r="E35" s="13"/>
      <c r="F35" s="13">
        <f>F33*0.45</f>
        <v>61219767.284999996</v>
      </c>
    </row>
    <row r="36" spans="1:6" x14ac:dyDescent="0.25">
      <c r="A36" t="s">
        <v>5</v>
      </c>
      <c r="B36" s="29">
        <v>2735</v>
      </c>
      <c r="C36" s="13"/>
      <c r="D36" s="29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B38" s="13"/>
      <c r="C38" s="13"/>
      <c r="D38" s="13"/>
      <c r="E38" s="13"/>
      <c r="F38" s="13"/>
    </row>
    <row r="39" spans="1:6" ht="75.75" customHeight="1" x14ac:dyDescent="0.3">
      <c r="A39" s="87" t="s">
        <v>51</v>
      </c>
      <c r="B39" s="87"/>
      <c r="C39" s="87"/>
      <c r="D39" s="87"/>
      <c r="E39" s="87"/>
      <c r="F39" s="87"/>
    </row>
    <row r="40" spans="1:6" x14ac:dyDescent="0.25">
      <c r="B40" s="13"/>
      <c r="C40" s="13"/>
      <c r="D40" s="13"/>
      <c r="E40" s="13"/>
      <c r="F40" s="13"/>
    </row>
    <row r="41" spans="1:6" x14ac:dyDescent="0.25">
      <c r="A41" s="9" t="s">
        <v>50</v>
      </c>
      <c r="B41" s="13"/>
      <c r="C41" s="13"/>
      <c r="D41" s="13"/>
      <c r="E41" s="13"/>
      <c r="F41" s="13"/>
    </row>
    <row r="42" spans="1:6" x14ac:dyDescent="0.25">
      <c r="A42" t="s">
        <v>1</v>
      </c>
      <c r="B42" s="13" t="e">
        <f>SUM(#REF!)</f>
        <v>#REF!</v>
      </c>
      <c r="C42" s="13"/>
      <c r="D42" s="13">
        <v>50695912.140000001</v>
      </c>
      <c r="E42" s="13"/>
      <c r="F42" s="13">
        <v>728396402.53999996</v>
      </c>
    </row>
    <row r="43" spans="1:6" x14ac:dyDescent="0.25">
      <c r="A43" t="s">
        <v>2</v>
      </c>
      <c r="B43" s="13" t="e">
        <f>SUM(#REF!)</f>
        <v>#REF!</v>
      </c>
      <c r="C43" s="13"/>
      <c r="D43" s="13">
        <v>46096618.430000007</v>
      </c>
      <c r="E43" s="13"/>
      <c r="F43" s="13">
        <v>660440568.25</v>
      </c>
    </row>
    <row r="44" spans="1:6" x14ac:dyDescent="0.25">
      <c r="A44" t="s">
        <v>0</v>
      </c>
      <c r="B44" s="13" t="e">
        <f>SUM(#REF!)</f>
        <v>#REF!</v>
      </c>
      <c r="C44" s="13"/>
      <c r="D44" s="13">
        <v>161664.84</v>
      </c>
      <c r="E44" s="13"/>
      <c r="F44" s="13">
        <v>1005539.91</v>
      </c>
    </row>
    <row r="45" spans="1:6" x14ac:dyDescent="0.25">
      <c r="A45" t="s">
        <v>31</v>
      </c>
      <c r="B45" s="13" t="e">
        <f>SUM(#REF!)</f>
        <v>#REF!</v>
      </c>
      <c r="C45" s="13"/>
      <c r="D45" s="13">
        <v>4437628.87</v>
      </c>
      <c r="E45" s="13"/>
      <c r="F45" s="13">
        <v>66950294.380000003</v>
      </c>
    </row>
    <row r="46" spans="1:6" x14ac:dyDescent="0.25">
      <c r="A46" t="s">
        <v>25</v>
      </c>
      <c r="B46" s="13" t="e">
        <f>B45*0.55</f>
        <v>#REF!</v>
      </c>
      <c r="C46" s="13"/>
      <c r="D46" s="13">
        <f>D45*0.55</f>
        <v>2440695.8785000001</v>
      </c>
      <c r="E46" s="13"/>
      <c r="F46" s="13">
        <f>F45*0.55</f>
        <v>36822661.909000002</v>
      </c>
    </row>
    <row r="47" spans="1:6" x14ac:dyDescent="0.25">
      <c r="A47" t="s">
        <v>32</v>
      </c>
      <c r="B47" s="13" t="e">
        <f>B45*0.45</f>
        <v>#REF!</v>
      </c>
      <c r="C47" s="13"/>
      <c r="D47" s="13">
        <f>D45*0.45</f>
        <v>1996932.9915</v>
      </c>
      <c r="E47" s="13"/>
      <c r="F47" s="13">
        <f>F45*0.45</f>
        <v>30127632.471000001</v>
      </c>
    </row>
    <row r="48" spans="1:6" x14ac:dyDescent="0.25">
      <c r="A48" t="s">
        <v>5</v>
      </c>
      <c r="B48" s="26">
        <v>2000</v>
      </c>
      <c r="C48" s="13"/>
      <c r="D48" s="26"/>
      <c r="E48" s="13"/>
      <c r="F48" s="13"/>
    </row>
    <row r="49" spans="1:7" x14ac:dyDescent="0.25">
      <c r="B49" s="13"/>
      <c r="C49" s="13"/>
      <c r="D49" s="13"/>
      <c r="E49" s="13"/>
      <c r="F49" s="13"/>
    </row>
    <row r="50" spans="1:7" x14ac:dyDescent="0.25">
      <c r="B50" s="13"/>
      <c r="C50" s="13"/>
      <c r="D50" s="13"/>
      <c r="E50" s="13"/>
      <c r="F50" s="13"/>
    </row>
    <row r="51" spans="1:7" x14ac:dyDescent="0.25">
      <c r="A51" s="9" t="s">
        <v>74</v>
      </c>
      <c r="B51" s="13"/>
      <c r="C51" s="13"/>
      <c r="D51" s="13"/>
      <c r="E51" s="13"/>
      <c r="F51" s="13"/>
    </row>
    <row r="52" spans="1:7" x14ac:dyDescent="0.25">
      <c r="A52" t="s">
        <v>1</v>
      </c>
      <c r="B52" s="13" t="e">
        <f>SUM(#REF!)</f>
        <v>#REF!</v>
      </c>
      <c r="C52" s="13"/>
      <c r="D52" s="13">
        <v>74656482.519999996</v>
      </c>
      <c r="E52" s="13"/>
      <c r="F52" s="13">
        <v>241914246.91000003</v>
      </c>
    </row>
    <row r="53" spans="1:7" x14ac:dyDescent="0.25">
      <c r="A53" t="s">
        <v>2</v>
      </c>
      <c r="B53" s="13" t="e">
        <f>SUM(#REF!)</f>
        <v>#REF!</v>
      </c>
      <c r="C53" s="13"/>
      <c r="D53" s="13">
        <v>68888952.200000003</v>
      </c>
      <c r="E53" s="13"/>
      <c r="F53" s="13">
        <v>222740553.73000002</v>
      </c>
    </row>
    <row r="54" spans="1:7" x14ac:dyDescent="0.25">
      <c r="A54" t="s">
        <v>0</v>
      </c>
      <c r="B54" s="13" t="e">
        <f>SUM(#REF!)</f>
        <v>#REF!</v>
      </c>
      <c r="C54" s="13"/>
      <c r="D54" s="13">
        <v>0</v>
      </c>
      <c r="E54" s="13"/>
      <c r="F54" s="13">
        <v>0</v>
      </c>
    </row>
    <row r="55" spans="1:7" x14ac:dyDescent="0.25">
      <c r="A55" t="s">
        <v>31</v>
      </c>
      <c r="B55" s="13" t="e">
        <f>SUM(#REF!)</f>
        <v>#REF!</v>
      </c>
      <c r="C55" s="13"/>
      <c r="D55" s="13">
        <v>5767530.3199999984</v>
      </c>
      <c r="E55" s="13"/>
      <c r="F55" s="13">
        <v>19173693.179999996</v>
      </c>
    </row>
    <row r="56" spans="1:7" x14ac:dyDescent="0.25">
      <c r="A56" t="s">
        <v>25</v>
      </c>
      <c r="B56" s="13" t="e">
        <f>B55*0.55</f>
        <v>#REF!</v>
      </c>
      <c r="C56" s="13"/>
      <c r="D56" s="13">
        <f>D55*0.55</f>
        <v>3172141.6759999995</v>
      </c>
      <c r="E56" s="13"/>
      <c r="F56" s="13">
        <f>F55*0.55</f>
        <v>10545531.248999998</v>
      </c>
    </row>
    <row r="57" spans="1:7" x14ac:dyDescent="0.25">
      <c r="A57" t="s">
        <v>32</v>
      </c>
      <c r="B57" s="13" t="e">
        <f>B55*0.45</f>
        <v>#REF!</v>
      </c>
      <c r="C57" s="13"/>
      <c r="D57" s="13">
        <f>D55*0.45</f>
        <v>2595388.6439999994</v>
      </c>
      <c r="E57" s="13"/>
      <c r="F57" s="13">
        <f>F55*0.45</f>
        <v>8628161.930999998</v>
      </c>
    </row>
    <row r="58" spans="1:7" x14ac:dyDescent="0.25">
      <c r="A58" t="s">
        <v>5</v>
      </c>
      <c r="B58" s="26">
        <v>1738</v>
      </c>
      <c r="C58" s="13"/>
      <c r="D58" s="13"/>
      <c r="E58" s="13"/>
      <c r="F58" s="13"/>
    </row>
    <row r="59" spans="1:7" x14ac:dyDescent="0.25">
      <c r="B59" s="13"/>
      <c r="C59" s="13"/>
      <c r="D59" s="13"/>
      <c r="E59" s="13"/>
      <c r="F59" s="13"/>
      <c r="G59" s="13"/>
    </row>
    <row r="60" spans="1:7" x14ac:dyDescent="0.25">
      <c r="B60" s="13"/>
      <c r="C60" s="13"/>
      <c r="D60" s="13"/>
      <c r="E60" s="13"/>
      <c r="F60" s="13"/>
    </row>
    <row r="61" spans="1:7" x14ac:dyDescent="0.25">
      <c r="A61" s="8" t="s">
        <v>6</v>
      </c>
      <c r="B61" s="13"/>
      <c r="C61" s="13"/>
      <c r="D61" s="13"/>
      <c r="E61" s="13"/>
      <c r="F61" s="13"/>
    </row>
    <row r="62" spans="1:7" x14ac:dyDescent="0.25">
      <c r="A62" t="s">
        <v>1</v>
      </c>
      <c r="B62" s="13" t="e">
        <f>SUM(#REF!)</f>
        <v>#REF!</v>
      </c>
      <c r="C62" s="13"/>
      <c r="D62" s="13">
        <v>392669697.88999999</v>
      </c>
      <c r="E62" s="13"/>
      <c r="F62" s="13">
        <v>5117637731.0100002</v>
      </c>
    </row>
    <row r="63" spans="1:7" x14ac:dyDescent="0.25">
      <c r="A63" t="s">
        <v>2</v>
      </c>
      <c r="B63" s="13" t="e">
        <f>SUM(#REF!)</f>
        <v>#REF!</v>
      </c>
      <c r="C63" s="13"/>
      <c r="D63" s="13">
        <v>358344764.49000001</v>
      </c>
      <c r="E63" s="13"/>
      <c r="F63" s="13">
        <v>4648906194.2299995</v>
      </c>
    </row>
    <row r="64" spans="1:7" x14ac:dyDescent="0.25">
      <c r="A64" t="s">
        <v>0</v>
      </c>
      <c r="B64" s="13" t="e">
        <f>SUM(#REF!)</f>
        <v>#REF!</v>
      </c>
      <c r="C64" s="13"/>
      <c r="D64" s="13">
        <v>2146351.39</v>
      </c>
      <c r="E64" s="13"/>
      <c r="F64" s="13">
        <v>13750976.300000001</v>
      </c>
    </row>
    <row r="65" spans="1:7" x14ac:dyDescent="0.25">
      <c r="A65" t="s">
        <v>30</v>
      </c>
      <c r="B65" s="13">
        <v>0</v>
      </c>
      <c r="C65" s="13"/>
      <c r="D65" s="13">
        <v>0</v>
      </c>
      <c r="E65" s="13"/>
      <c r="F65" s="13">
        <v>209731.6</v>
      </c>
    </row>
    <row r="66" spans="1:7" x14ac:dyDescent="0.25">
      <c r="A66" t="s">
        <v>31</v>
      </c>
      <c r="B66" s="13" t="e">
        <f>SUM(#REF!)</f>
        <v>#REF!</v>
      </c>
      <c r="C66" s="13"/>
      <c r="D66" s="13">
        <v>32178582.009999998</v>
      </c>
      <c r="E66" s="13"/>
      <c r="F66" s="13">
        <v>455190292.08000004</v>
      </c>
    </row>
    <row r="67" spans="1:7" x14ac:dyDescent="0.25">
      <c r="A67" t="s">
        <v>25</v>
      </c>
      <c r="B67" s="13" t="e">
        <f>B66*0.55</f>
        <v>#REF!</v>
      </c>
      <c r="C67" s="13"/>
      <c r="D67" s="13">
        <f>D66*0.55</f>
        <v>17698220.105500001</v>
      </c>
      <c r="E67" s="13"/>
      <c r="F67" s="13">
        <f>F66*0.55</f>
        <v>250354660.64400005</v>
      </c>
    </row>
    <row r="68" spans="1:7" x14ac:dyDescent="0.25">
      <c r="A68" t="s">
        <v>32</v>
      </c>
      <c r="B68" s="13" t="e">
        <f>B66*0.45</f>
        <v>#REF!</v>
      </c>
      <c r="C68" s="13"/>
      <c r="D68" s="13">
        <f>D66*0.45</f>
        <v>14480361.9045</v>
      </c>
      <c r="E68" s="13"/>
      <c r="F68" s="13">
        <f>F66*0.45</f>
        <v>204835631.43600002</v>
      </c>
    </row>
    <row r="69" spans="1:7" x14ac:dyDescent="0.25">
      <c r="A69" t="s">
        <v>5</v>
      </c>
      <c r="B69" s="17">
        <f>B58+B48+B36+B25+B15</f>
        <v>9907</v>
      </c>
    </row>
    <row r="70" spans="1:7" x14ac:dyDescent="0.25">
      <c r="F70" s="13"/>
      <c r="G70" s="13"/>
    </row>
    <row r="72" spans="1:7" ht="76.5" customHeight="1" x14ac:dyDescent="0.3">
      <c r="A72" s="87" t="s">
        <v>51</v>
      </c>
      <c r="B72" s="87"/>
      <c r="C72" s="87"/>
      <c r="D72" s="87"/>
      <c r="E72" s="87"/>
      <c r="F72" s="87"/>
    </row>
    <row r="73" spans="1:7" ht="13" x14ac:dyDescent="0.3">
      <c r="A73" s="27"/>
    </row>
    <row r="74" spans="1:7" ht="13" x14ac:dyDescent="0.3">
      <c r="A74" s="27"/>
    </row>
    <row r="75" spans="1:7" ht="13" x14ac:dyDescent="0.3">
      <c r="A75" s="27"/>
    </row>
    <row r="76" spans="1:7" ht="13" x14ac:dyDescent="0.3">
      <c r="A76" s="27"/>
    </row>
  </sheetData>
  <mergeCells count="4">
    <mergeCell ref="A1:F1"/>
    <mergeCell ref="A2:F2"/>
    <mergeCell ref="A39:F39"/>
    <mergeCell ref="A72:F72"/>
  </mergeCells>
  <phoneticPr fontId="6" type="noConversion"/>
  <pageMargins left="0.75" right="0.75" top="1" bottom="1" header="0.5" footer="0.5"/>
  <headerFooter alignWithMargins="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G76"/>
  <sheetViews>
    <sheetView workbookViewId="0">
      <selection activeCell="A3" sqref="A3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19.1796875" bestFit="1" customWidth="1"/>
    <col min="7" max="7" width="18.1796875" bestFit="1" customWidth="1"/>
  </cols>
  <sheetData>
    <row r="1" spans="1:6" ht="63" customHeight="1" x14ac:dyDescent="0.25">
      <c r="A1" s="89"/>
      <c r="B1" s="89"/>
      <c r="C1" s="89"/>
      <c r="D1" s="89"/>
      <c r="E1" s="89"/>
      <c r="F1" s="89"/>
    </row>
    <row r="2" spans="1:6" ht="17.5" x14ac:dyDescent="0.35">
      <c r="A2" s="83" t="s">
        <v>22</v>
      </c>
      <c r="B2" s="84"/>
      <c r="C2" s="84"/>
      <c r="D2" s="84"/>
      <c r="E2" s="84"/>
      <c r="F2" s="84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78</v>
      </c>
      <c r="E4" s="10"/>
      <c r="F4" s="16" t="s">
        <v>28</v>
      </c>
    </row>
    <row r="5" spans="1:6" x14ac:dyDescent="0.25">
      <c r="A5" s="9"/>
      <c r="B5" s="11" t="s">
        <v>82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41144870.339999996</v>
      </c>
      <c r="C8" s="13"/>
      <c r="D8" s="13">
        <v>188286752.81999996</v>
      </c>
      <c r="E8" s="13"/>
      <c r="F8" s="13">
        <v>1092438024.3700001</v>
      </c>
    </row>
    <row r="9" spans="1:6" x14ac:dyDescent="0.25">
      <c r="A9" t="s">
        <v>2</v>
      </c>
      <c r="B9" s="13">
        <v>37466839.759999998</v>
      </c>
      <c r="C9" s="13"/>
      <c r="D9" s="13">
        <v>171730435.99000004</v>
      </c>
      <c r="E9" s="13"/>
      <c r="F9" s="13">
        <v>990672436.09000003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3678030.58</v>
      </c>
      <c r="C12" s="13"/>
      <c r="D12" s="13">
        <v>16556316.829999998</v>
      </c>
      <c r="E12" s="13"/>
      <c r="F12" s="13">
        <v>101958330.31</v>
      </c>
    </row>
    <row r="13" spans="1:6" x14ac:dyDescent="0.25">
      <c r="A13" t="s">
        <v>25</v>
      </c>
      <c r="B13" s="13">
        <v>2022916.8189999997</v>
      </c>
      <c r="C13" s="13"/>
      <c r="D13" s="13">
        <v>9105974.2565000001</v>
      </c>
      <c r="E13" s="13"/>
      <c r="F13" s="13">
        <v>56077081.670500003</v>
      </c>
    </row>
    <row r="14" spans="1:6" x14ac:dyDescent="0.25">
      <c r="A14" t="s">
        <v>32</v>
      </c>
      <c r="B14" s="13">
        <v>1655113.7609999997</v>
      </c>
      <c r="C14" s="13"/>
      <c r="D14" s="13">
        <v>7450342.573499999</v>
      </c>
      <c r="E14" s="13"/>
      <c r="F14" s="13">
        <v>45881248.6395</v>
      </c>
    </row>
    <row r="15" spans="1:6" x14ac:dyDescent="0.25">
      <c r="A15" t="s">
        <v>5</v>
      </c>
      <c r="B15" s="26">
        <v>1203</v>
      </c>
      <c r="C15" s="13"/>
      <c r="D15" s="26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71341223.390000001</v>
      </c>
      <c r="C19" s="13"/>
      <c r="D19" s="13">
        <v>308076682.92999995</v>
      </c>
      <c r="E19" s="13"/>
      <c r="F19" s="13">
        <v>1861116070.1999998</v>
      </c>
    </row>
    <row r="20" spans="1:6" x14ac:dyDescent="0.25">
      <c r="A20" t="s">
        <v>2</v>
      </c>
      <c r="B20" s="13">
        <v>65223224.380000003</v>
      </c>
      <c r="C20" s="13"/>
      <c r="D20" s="13">
        <v>281696024.49999994</v>
      </c>
      <c r="E20" s="13"/>
      <c r="F20" s="13">
        <v>1696243523.3600001</v>
      </c>
    </row>
    <row r="21" spans="1:6" x14ac:dyDescent="0.25">
      <c r="A21" t="s">
        <v>0</v>
      </c>
      <c r="B21" s="13">
        <v>525303.55000000005</v>
      </c>
      <c r="C21" s="13"/>
      <c r="D21" s="13">
        <v>1977407.35</v>
      </c>
      <c r="E21" s="13"/>
      <c r="F21" s="13">
        <v>6096196.4999999991</v>
      </c>
    </row>
    <row r="22" spans="1:6" x14ac:dyDescent="0.25">
      <c r="A22" t="s">
        <v>31</v>
      </c>
      <c r="B22" s="13">
        <v>5592695.4599999981</v>
      </c>
      <c r="C22" s="13"/>
      <c r="D22" s="13">
        <v>24403251.079999994</v>
      </c>
      <c r="E22" s="13"/>
      <c r="F22" s="13">
        <v>158776350.34</v>
      </c>
    </row>
    <row r="23" spans="1:6" x14ac:dyDescent="0.25">
      <c r="A23" t="s">
        <v>25</v>
      </c>
      <c r="B23" s="13">
        <v>3075982.5029999991</v>
      </c>
      <c r="C23" s="13"/>
      <c r="D23" s="13">
        <v>13421788.093999999</v>
      </c>
      <c r="E23" s="13"/>
      <c r="F23" s="13">
        <v>87326992.687000006</v>
      </c>
    </row>
    <row r="24" spans="1:6" x14ac:dyDescent="0.25">
      <c r="A24" t="s">
        <v>32</v>
      </c>
      <c r="B24" s="13">
        <v>2516712.956999999</v>
      </c>
      <c r="C24" s="13"/>
      <c r="D24" s="13">
        <v>10981462.985999998</v>
      </c>
      <c r="E24" s="13"/>
      <c r="F24" s="13">
        <v>71449357.652999997</v>
      </c>
    </row>
    <row r="25" spans="1:6" x14ac:dyDescent="0.25">
      <c r="A25" t="s">
        <v>5</v>
      </c>
      <c r="B25" s="26">
        <v>2239</v>
      </c>
      <c r="C25" s="13"/>
      <c r="D25" s="26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82415654.290000007</v>
      </c>
      <c r="C29" s="13"/>
      <c r="D29" s="13">
        <v>339664520.04000002</v>
      </c>
      <c r="E29" s="13"/>
      <c r="F29" s="13">
        <v>1762483639.5500002</v>
      </c>
    </row>
    <row r="30" spans="1:6" x14ac:dyDescent="0.25">
      <c r="A30" t="s">
        <v>2</v>
      </c>
      <c r="B30" s="13">
        <v>75061384.599999994</v>
      </c>
      <c r="C30" s="13"/>
      <c r="D30" s="13">
        <v>308301113.88</v>
      </c>
      <c r="E30" s="13"/>
      <c r="F30" s="13">
        <v>1597177493.3099999</v>
      </c>
    </row>
    <row r="31" spans="1:6" x14ac:dyDescent="0.25">
      <c r="A31" t="s">
        <v>0</v>
      </c>
      <c r="B31" s="13">
        <v>1055889.17</v>
      </c>
      <c r="C31" s="13"/>
      <c r="D31" s="13">
        <v>4080869.32</v>
      </c>
      <c r="E31" s="13"/>
      <c r="F31" s="13">
        <v>10716420.009999998</v>
      </c>
    </row>
    <row r="32" spans="1:6" x14ac:dyDescent="0.25">
      <c r="A32" t="s">
        <v>30</v>
      </c>
      <c r="B32" s="13">
        <v>0</v>
      </c>
      <c r="C32" s="13"/>
      <c r="D32" s="13">
        <v>18941.310000000001</v>
      </c>
      <c r="E32" s="13"/>
      <c r="F32" s="13">
        <v>29520.880000000001</v>
      </c>
    </row>
    <row r="33" spans="1:6" x14ac:dyDescent="0.25">
      <c r="A33" t="s">
        <v>31</v>
      </c>
      <c r="B33" s="13">
        <v>6298380.5200000014</v>
      </c>
      <c r="C33" s="13"/>
      <c r="D33" s="13">
        <v>27301478.150000002</v>
      </c>
      <c r="E33" s="13"/>
      <c r="F33" s="13">
        <v>154619247.10999998</v>
      </c>
    </row>
    <row r="34" spans="1:6" x14ac:dyDescent="0.25">
      <c r="A34" t="s">
        <v>25</v>
      </c>
      <c r="B34" s="13">
        <v>3464109.2860000012</v>
      </c>
      <c r="C34" s="13"/>
      <c r="D34" s="13">
        <v>15015812.982500002</v>
      </c>
      <c r="E34" s="13"/>
      <c r="F34" s="13">
        <v>85040585.910500005</v>
      </c>
    </row>
    <row r="35" spans="1:6" x14ac:dyDescent="0.25">
      <c r="A35" t="s">
        <v>32</v>
      </c>
      <c r="B35" s="13">
        <v>2834271.2340000006</v>
      </c>
      <c r="C35" s="13"/>
      <c r="D35" s="13">
        <v>12285665.1675</v>
      </c>
      <c r="E35" s="13"/>
      <c r="F35" s="13">
        <v>69578661.199499995</v>
      </c>
    </row>
    <row r="36" spans="1:6" x14ac:dyDescent="0.25">
      <c r="A36" t="s">
        <v>5</v>
      </c>
      <c r="B36" s="29">
        <v>2788</v>
      </c>
      <c r="C36" s="13"/>
      <c r="D36" s="29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B38" s="13"/>
      <c r="C38" s="13"/>
      <c r="D38" s="13"/>
      <c r="E38" s="13"/>
      <c r="F38" s="13"/>
    </row>
    <row r="39" spans="1:6" ht="75.75" customHeight="1" x14ac:dyDescent="0.3">
      <c r="A39" s="87" t="s">
        <v>51</v>
      </c>
      <c r="B39" s="87"/>
      <c r="C39" s="87"/>
      <c r="D39" s="87"/>
      <c r="E39" s="87"/>
      <c r="F39" s="87"/>
    </row>
    <row r="40" spans="1:6" x14ac:dyDescent="0.25">
      <c r="B40" s="13"/>
      <c r="C40" s="13"/>
      <c r="D40" s="13"/>
      <c r="E40" s="13"/>
      <c r="F40" s="13"/>
    </row>
    <row r="41" spans="1:6" x14ac:dyDescent="0.25">
      <c r="A41" s="9" t="s">
        <v>50</v>
      </c>
      <c r="B41" s="13"/>
      <c r="C41" s="13"/>
      <c r="D41" s="13"/>
      <c r="E41" s="13"/>
      <c r="F41" s="13"/>
    </row>
    <row r="42" spans="1:6" x14ac:dyDescent="0.25">
      <c r="A42" t="s">
        <v>1</v>
      </c>
      <c r="B42" s="13">
        <v>35905324.68</v>
      </c>
      <c r="C42" s="13"/>
      <c r="D42" s="13">
        <v>159575777.45000002</v>
      </c>
      <c r="E42" s="13"/>
      <c r="F42" s="13">
        <v>837276267.85000002</v>
      </c>
    </row>
    <row r="43" spans="1:6" x14ac:dyDescent="0.25">
      <c r="A43" t="s">
        <v>2</v>
      </c>
      <c r="B43" s="13">
        <v>32566267.649999999</v>
      </c>
      <c r="C43" s="13"/>
      <c r="D43" s="13">
        <v>144857702.01999998</v>
      </c>
      <c r="E43" s="13"/>
      <c r="F43" s="13">
        <v>759201651.84000003</v>
      </c>
    </row>
    <row r="44" spans="1:6" x14ac:dyDescent="0.25">
      <c r="A44" t="s">
        <v>0</v>
      </c>
      <c r="B44" s="13">
        <v>109169.5</v>
      </c>
      <c r="C44" s="13"/>
      <c r="D44" s="13">
        <v>551279.84</v>
      </c>
      <c r="E44" s="13"/>
      <c r="F44" s="13">
        <v>1395154.91</v>
      </c>
    </row>
    <row r="45" spans="1:6" x14ac:dyDescent="0.25">
      <c r="A45" t="s">
        <v>31</v>
      </c>
      <c r="B45" s="13">
        <v>3229887.53</v>
      </c>
      <c r="C45" s="13"/>
      <c r="D45" s="13">
        <v>14166795.589999994</v>
      </c>
      <c r="E45" s="13"/>
      <c r="F45" s="13">
        <v>76679461.099999994</v>
      </c>
    </row>
    <row r="46" spans="1:6" x14ac:dyDescent="0.25">
      <c r="A46" t="s">
        <v>25</v>
      </c>
      <c r="B46" s="13">
        <v>1776438.1414999997</v>
      </c>
      <c r="C46" s="13"/>
      <c r="D46" s="13">
        <v>7791737.5744999973</v>
      </c>
      <c r="E46" s="13"/>
      <c r="F46" s="13">
        <v>42173703.604999997</v>
      </c>
    </row>
    <row r="47" spans="1:6" x14ac:dyDescent="0.25">
      <c r="A47" t="s">
        <v>32</v>
      </c>
      <c r="B47" s="13">
        <v>1453449.3884999997</v>
      </c>
      <c r="C47" s="13"/>
      <c r="D47" s="13">
        <v>6375058.0154999979</v>
      </c>
      <c r="E47" s="13"/>
      <c r="F47" s="13">
        <v>34505757.494999997</v>
      </c>
    </row>
    <row r="48" spans="1:6" x14ac:dyDescent="0.25">
      <c r="A48" t="s">
        <v>5</v>
      </c>
      <c r="B48" s="26">
        <v>2000</v>
      </c>
      <c r="C48" s="13"/>
      <c r="D48" s="26"/>
      <c r="E48" s="13"/>
      <c r="F48" s="13"/>
    </row>
    <row r="49" spans="1:7" x14ac:dyDescent="0.25">
      <c r="B49" s="13"/>
      <c r="C49" s="13"/>
      <c r="D49" s="13"/>
      <c r="E49" s="13"/>
      <c r="F49" s="13"/>
    </row>
    <row r="50" spans="1:7" x14ac:dyDescent="0.25">
      <c r="B50" s="13"/>
      <c r="C50" s="13"/>
      <c r="D50" s="13"/>
      <c r="E50" s="13"/>
      <c r="F50" s="13"/>
    </row>
    <row r="51" spans="1:7" x14ac:dyDescent="0.25">
      <c r="A51" s="9" t="s">
        <v>74</v>
      </c>
      <c r="B51" s="13"/>
      <c r="C51" s="13"/>
      <c r="D51" s="13"/>
      <c r="E51" s="13"/>
      <c r="F51" s="13"/>
    </row>
    <row r="52" spans="1:7" x14ac:dyDescent="0.25">
      <c r="A52" t="s">
        <v>1</v>
      </c>
      <c r="B52" s="13">
        <v>54335925.730000004</v>
      </c>
      <c r="C52" s="13"/>
      <c r="D52" s="13">
        <v>236074878.90000004</v>
      </c>
      <c r="E52" s="13"/>
      <c r="F52" s="13">
        <v>403332643.29000008</v>
      </c>
    </row>
    <row r="53" spans="1:7" x14ac:dyDescent="0.25">
      <c r="A53" t="s">
        <v>2</v>
      </c>
      <c r="B53" s="13">
        <v>49894928.049999997</v>
      </c>
      <c r="C53" s="13"/>
      <c r="D53" s="13">
        <v>217246114.56000006</v>
      </c>
      <c r="E53" s="13"/>
      <c r="F53" s="13">
        <v>371097716.09000009</v>
      </c>
    </row>
    <row r="54" spans="1:7" x14ac:dyDescent="0.25">
      <c r="A54" t="s">
        <v>0</v>
      </c>
      <c r="B54" s="13">
        <v>0</v>
      </c>
      <c r="C54" s="13"/>
      <c r="D54" s="13">
        <v>0</v>
      </c>
      <c r="E54" s="13"/>
      <c r="F54" s="13">
        <v>0</v>
      </c>
    </row>
    <row r="55" spans="1:7" x14ac:dyDescent="0.25">
      <c r="A55" t="s">
        <v>31</v>
      </c>
      <c r="B55" s="13">
        <v>4440997.68</v>
      </c>
      <c r="C55" s="13"/>
      <c r="D55" s="13">
        <v>18828764.34</v>
      </c>
      <c r="E55" s="13"/>
      <c r="F55" s="13">
        <v>32234927.199999996</v>
      </c>
    </row>
    <row r="56" spans="1:7" x14ac:dyDescent="0.25">
      <c r="A56" t="s">
        <v>25</v>
      </c>
      <c r="B56" s="13">
        <v>2442548.7240000009</v>
      </c>
      <c r="C56" s="13"/>
      <c r="D56" s="13">
        <v>10355820.387</v>
      </c>
      <c r="E56" s="13"/>
      <c r="F56" s="13">
        <v>17729209.959999997</v>
      </c>
    </row>
    <row r="57" spans="1:7" x14ac:dyDescent="0.25">
      <c r="A57" t="s">
        <v>32</v>
      </c>
      <c r="B57" s="13">
        <v>1998448.9560000007</v>
      </c>
      <c r="C57" s="13"/>
      <c r="D57" s="13">
        <v>8472943.9529999997</v>
      </c>
      <c r="E57" s="13"/>
      <c r="F57" s="13">
        <v>14505717.239999998</v>
      </c>
    </row>
    <row r="58" spans="1:7" x14ac:dyDescent="0.25">
      <c r="A58" t="s">
        <v>5</v>
      </c>
      <c r="B58" s="26">
        <v>1738</v>
      </c>
      <c r="C58" s="13"/>
      <c r="D58" s="13"/>
      <c r="E58" s="13"/>
      <c r="F58" s="13"/>
    </row>
    <row r="59" spans="1:7" x14ac:dyDescent="0.25">
      <c r="B59" s="13"/>
      <c r="C59" s="13"/>
      <c r="D59" s="13"/>
      <c r="E59" s="13"/>
      <c r="F59" s="13"/>
      <c r="G59" s="13"/>
    </row>
    <row r="60" spans="1:7" x14ac:dyDescent="0.25">
      <c r="B60" s="13"/>
      <c r="C60" s="13"/>
      <c r="D60" s="13"/>
      <c r="E60" s="13"/>
      <c r="F60" s="13"/>
      <c r="G60" s="13"/>
    </row>
    <row r="61" spans="1:7" x14ac:dyDescent="0.25">
      <c r="A61" s="8" t="s">
        <v>6</v>
      </c>
      <c r="B61" s="13"/>
      <c r="C61" s="13"/>
      <c r="D61" s="13"/>
      <c r="E61" s="13"/>
      <c r="F61" s="13"/>
    </row>
    <row r="62" spans="1:7" x14ac:dyDescent="0.25">
      <c r="A62" t="s">
        <v>1</v>
      </c>
      <c r="B62" s="13">
        <v>285142998.43000001</v>
      </c>
      <c r="C62" s="13"/>
      <c r="D62" s="13">
        <v>1231678612.1399999</v>
      </c>
      <c r="E62" s="13"/>
      <c r="F62" s="13">
        <v>5956646645.2600002</v>
      </c>
    </row>
    <row r="63" spans="1:7" x14ac:dyDescent="0.25">
      <c r="A63" t="s">
        <v>2</v>
      </c>
      <c r="B63" s="13">
        <v>260212644.44</v>
      </c>
      <c r="C63" s="13"/>
      <c r="D63" s="13">
        <v>1123831390.95</v>
      </c>
      <c r="E63" s="13"/>
      <c r="F63" s="13">
        <v>5414392820.6899996</v>
      </c>
    </row>
    <row r="64" spans="1:7" x14ac:dyDescent="0.25">
      <c r="A64" t="s">
        <v>0</v>
      </c>
      <c r="B64" s="13">
        <v>1690362.22</v>
      </c>
      <c r="C64" s="13"/>
      <c r="D64" s="13">
        <v>6609556.5100000016</v>
      </c>
      <c r="E64" s="13"/>
      <c r="F64" s="13">
        <v>18214181.420000002</v>
      </c>
    </row>
    <row r="65" spans="1:7" x14ac:dyDescent="0.25">
      <c r="A65" t="s">
        <v>30</v>
      </c>
      <c r="B65" s="13">
        <v>0</v>
      </c>
      <c r="C65" s="13"/>
      <c r="D65" s="13">
        <v>18941.310000000001</v>
      </c>
      <c r="E65" s="13"/>
      <c r="F65" s="13">
        <v>228672.91</v>
      </c>
    </row>
    <row r="66" spans="1:7" x14ac:dyDescent="0.25">
      <c r="A66" t="s">
        <v>31</v>
      </c>
      <c r="B66" s="13">
        <v>23239991.77</v>
      </c>
      <c r="C66" s="13"/>
      <c r="D66" s="13">
        <v>101256605.98999998</v>
      </c>
      <c r="E66" s="13"/>
      <c r="F66" s="13">
        <v>524268316.06000006</v>
      </c>
    </row>
    <row r="67" spans="1:7" x14ac:dyDescent="0.25">
      <c r="A67" t="s">
        <v>25</v>
      </c>
      <c r="B67" s="13">
        <v>12781995.4735</v>
      </c>
      <c r="C67" s="13"/>
      <c r="D67" s="13">
        <v>55691133.294499993</v>
      </c>
      <c r="E67" s="13"/>
      <c r="F67" s="13">
        <v>288347573.83300006</v>
      </c>
    </row>
    <row r="68" spans="1:7" x14ac:dyDescent="0.25">
      <c r="A68" t="s">
        <v>32</v>
      </c>
      <c r="B68" s="13">
        <v>10457996.296499999</v>
      </c>
      <c r="C68" s="13"/>
      <c r="D68" s="13">
        <v>45565472.695499994</v>
      </c>
      <c r="E68" s="13"/>
      <c r="F68" s="13">
        <v>235920742.22700003</v>
      </c>
    </row>
    <row r="69" spans="1:7" x14ac:dyDescent="0.25">
      <c r="A69" t="s">
        <v>5</v>
      </c>
      <c r="B69" s="17">
        <v>9968</v>
      </c>
    </row>
    <row r="70" spans="1:7" x14ac:dyDescent="0.25">
      <c r="D70" s="13"/>
      <c r="F70" s="13"/>
      <c r="G70" s="13"/>
    </row>
    <row r="71" spans="1:7" x14ac:dyDescent="0.25">
      <c r="D71" s="13"/>
      <c r="F71" s="13"/>
    </row>
    <row r="72" spans="1:7" ht="76.5" customHeight="1" x14ac:dyDescent="0.3">
      <c r="A72" s="87" t="s">
        <v>51</v>
      </c>
      <c r="B72" s="87"/>
      <c r="C72" s="87"/>
      <c r="D72" s="87"/>
      <c r="E72" s="87"/>
      <c r="F72" s="87"/>
    </row>
    <row r="73" spans="1:7" ht="13" x14ac:dyDescent="0.3">
      <c r="A73" s="27"/>
    </row>
    <row r="74" spans="1:7" ht="13" x14ac:dyDescent="0.3">
      <c r="A74" s="27"/>
    </row>
    <row r="75" spans="1:7" ht="13" x14ac:dyDescent="0.3">
      <c r="A75" s="27"/>
    </row>
    <row r="76" spans="1:7" ht="13" x14ac:dyDescent="0.3">
      <c r="A76" s="27"/>
    </row>
  </sheetData>
  <mergeCells count="4">
    <mergeCell ref="A1:F1"/>
    <mergeCell ref="A2:F2"/>
    <mergeCell ref="A39:F39"/>
    <mergeCell ref="A72:F72"/>
  </mergeCells>
  <phoneticPr fontId="6" type="noConversion"/>
  <pageMargins left="0.75" right="0.75" top="1" bottom="1" header="0.5" footer="0.5"/>
  <headerFooter alignWithMargins="0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AB624"/>
  <sheetViews>
    <sheetView tabSelected="1" view="pageBreakPreview" zoomScale="110" zoomScaleNormal="100" zoomScaleSheetLayoutView="110" workbookViewId="0">
      <pane xSplit="1" topLeftCell="M1" activePane="topRight" state="frozen"/>
      <selection activeCell="A462" sqref="A462"/>
      <selection pane="topRight" activeCell="A221" sqref="A221:XFD222"/>
    </sheetView>
  </sheetViews>
  <sheetFormatPr defaultColWidth="9.1796875" defaultRowHeight="13" x14ac:dyDescent="0.3"/>
  <cols>
    <col min="1" max="1" width="39.453125" style="32" customWidth="1"/>
    <col min="2" max="2" width="4" style="32" customWidth="1"/>
    <col min="3" max="3" width="22.7265625" style="5" customWidth="1"/>
    <col min="4" max="4" width="3.7265625" style="5" customWidth="1"/>
    <col min="5" max="5" width="25.26953125" style="5" customWidth="1"/>
    <col min="6" max="6" width="4.81640625" style="5" customWidth="1"/>
    <col min="7" max="7" width="20.7265625" style="5" customWidth="1"/>
    <col min="8" max="8" width="4.1796875" style="5" customWidth="1"/>
    <col min="9" max="9" width="20.54296875" style="5" customWidth="1"/>
    <col min="10" max="10" width="4" style="5" customWidth="1"/>
    <col min="11" max="11" width="22.54296875" style="5" customWidth="1"/>
    <col min="12" max="12" width="3.453125" style="5" customWidth="1"/>
    <col min="13" max="13" width="23.54296875" style="54" customWidth="1"/>
    <col min="14" max="14" width="3.1796875" style="5" customWidth="1"/>
    <col min="15" max="15" width="20.81640625" style="5" customWidth="1"/>
    <col min="16" max="16" width="4.26953125" style="5" customWidth="1"/>
    <col min="17" max="17" width="22.81640625" style="5" customWidth="1"/>
    <col min="18" max="18" width="4" style="5" customWidth="1"/>
    <col min="19" max="19" width="20.453125" style="5" customWidth="1"/>
    <col min="20" max="20" width="3.453125" style="5" customWidth="1"/>
    <col min="21" max="21" width="20.453125" style="5" customWidth="1"/>
    <col min="22" max="22" width="4.81640625" style="5" customWidth="1"/>
    <col min="23" max="23" width="20.453125" style="5" customWidth="1"/>
    <col min="24" max="24" width="3.54296875" style="5" customWidth="1"/>
    <col min="25" max="25" width="20.453125" style="54" customWidth="1"/>
    <col min="26" max="26" width="2.1796875" style="54" customWidth="1"/>
    <col min="27" max="27" width="17.1796875" style="54" customWidth="1"/>
    <col min="28" max="28" width="21.26953125" style="32" hidden="1" customWidth="1"/>
    <col min="29" max="31" width="0" style="32" hidden="1" customWidth="1"/>
    <col min="32" max="16384" width="9.1796875" style="32"/>
  </cols>
  <sheetData>
    <row r="1" spans="1:28" ht="52" customHeight="1" x14ac:dyDescent="0.3">
      <c r="A1" s="49"/>
      <c r="B1" s="49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1"/>
      <c r="Z1" s="51"/>
      <c r="AA1" s="51"/>
    </row>
    <row r="2" spans="1:28" ht="18.649999999999999" customHeight="1" x14ac:dyDescent="0.3">
      <c r="K2" s="52"/>
      <c r="L2" s="52"/>
      <c r="M2" s="53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3"/>
      <c r="AA2" s="53"/>
    </row>
    <row r="3" spans="1:28" ht="25.5" customHeight="1" x14ac:dyDescent="0.3">
      <c r="A3" s="91" t="s">
        <v>104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S3" s="90" t="s">
        <v>95</v>
      </c>
      <c r="T3" s="90"/>
      <c r="U3" s="90"/>
      <c r="V3" s="90"/>
      <c r="W3" s="90"/>
      <c r="X3" s="90"/>
      <c r="Y3" s="90"/>
      <c r="Z3" s="90"/>
      <c r="AA3" s="90"/>
    </row>
    <row r="4" spans="1:28" ht="23.25" customHeight="1" x14ac:dyDescent="0.3">
      <c r="A4" s="55" t="s">
        <v>103</v>
      </c>
      <c r="B4" s="56"/>
      <c r="C4" s="57">
        <v>45869</v>
      </c>
      <c r="D4" s="58"/>
      <c r="E4" s="57">
        <v>45900</v>
      </c>
      <c r="F4" s="58"/>
      <c r="G4" s="57">
        <v>45930</v>
      </c>
      <c r="H4" s="58"/>
      <c r="I4" s="57">
        <v>45961</v>
      </c>
      <c r="J4" s="58"/>
      <c r="K4" s="57">
        <v>45991</v>
      </c>
      <c r="L4" s="58"/>
      <c r="M4" s="57">
        <v>46022</v>
      </c>
      <c r="N4" s="58"/>
      <c r="O4" s="57">
        <v>46053</v>
      </c>
      <c r="P4" s="58"/>
      <c r="Q4" s="57">
        <v>46081</v>
      </c>
      <c r="R4" s="58"/>
      <c r="S4" s="57">
        <v>46112</v>
      </c>
      <c r="T4" s="58"/>
      <c r="U4" s="57">
        <v>46142</v>
      </c>
      <c r="V4" s="58"/>
      <c r="W4" s="57">
        <v>46173</v>
      </c>
      <c r="X4" s="58"/>
      <c r="Y4" s="57">
        <v>46203</v>
      </c>
      <c r="Z4" s="59"/>
      <c r="AA4" s="60" t="s">
        <v>174</v>
      </c>
      <c r="AB4" s="61" t="s">
        <v>85</v>
      </c>
    </row>
    <row r="5" spans="1:28" ht="15" customHeight="1" x14ac:dyDescent="0.3">
      <c r="A5" s="62" t="s">
        <v>157</v>
      </c>
      <c r="B5" s="62"/>
      <c r="C5" s="57"/>
      <c r="D5" s="63"/>
      <c r="E5" s="81"/>
      <c r="F5" s="63"/>
      <c r="G5" s="9"/>
      <c r="H5" s="63"/>
      <c r="I5" s="64"/>
      <c r="J5" s="65"/>
      <c r="K5" s="9"/>
      <c r="L5" s="9"/>
      <c r="M5" s="66"/>
      <c r="N5" s="9"/>
      <c r="O5" s="9"/>
      <c r="P5" s="9"/>
      <c r="Q5" s="9"/>
      <c r="R5" s="67"/>
      <c r="S5" s="68"/>
      <c r="T5" s="9"/>
      <c r="U5" s="9"/>
      <c r="V5" s="9"/>
      <c r="W5" s="9"/>
      <c r="X5" s="9"/>
      <c r="Y5" s="66"/>
      <c r="Z5" s="66"/>
      <c r="AA5" s="60"/>
      <c r="AB5" s="69"/>
    </row>
    <row r="6" spans="1:28" ht="14.25" customHeight="1" x14ac:dyDescent="0.3">
      <c r="A6" s="32" t="s">
        <v>1</v>
      </c>
      <c r="C6" s="70">
        <v>371104.08999999997</v>
      </c>
      <c r="D6" s="70"/>
      <c r="E6" s="79">
        <v>343087.42000000004</v>
      </c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>
        <f>SUM(C6:Z6)</f>
        <v>714191.51</v>
      </c>
      <c r="AB6" s="28"/>
    </row>
    <row r="7" spans="1:28" ht="14.25" customHeight="1" x14ac:dyDescent="0.3">
      <c r="A7" s="32" t="s">
        <v>2</v>
      </c>
      <c r="C7" s="70">
        <v>338535.15</v>
      </c>
      <c r="D7" s="70"/>
      <c r="E7" s="79">
        <v>314778.72000000003</v>
      </c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>
        <f t="shared" ref="AA7:AA70" si="0">SUM(C7:Z7)</f>
        <v>653313.87000000011</v>
      </c>
      <c r="AB7" s="28"/>
    </row>
    <row r="8" spans="1:28" ht="14.25" customHeight="1" x14ac:dyDescent="0.3">
      <c r="A8" s="32" t="s">
        <v>88</v>
      </c>
      <c r="C8" s="70">
        <v>0</v>
      </c>
      <c r="D8" s="70"/>
      <c r="E8" s="79">
        <v>0</v>
      </c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>
        <f t="shared" si="0"/>
        <v>0</v>
      </c>
      <c r="AB8" s="28"/>
    </row>
    <row r="9" spans="1:28" ht="14.25" customHeight="1" x14ac:dyDescent="0.3">
      <c r="A9" s="32" t="s">
        <v>31</v>
      </c>
      <c r="C9" s="70">
        <v>32568.94</v>
      </c>
      <c r="D9" s="70"/>
      <c r="E9" s="79">
        <v>28308.699999999997</v>
      </c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>
        <f t="shared" si="0"/>
        <v>60877.64</v>
      </c>
      <c r="AB9" s="28"/>
    </row>
    <row r="10" spans="1:28" ht="14.25" customHeight="1" x14ac:dyDescent="0.3">
      <c r="A10" s="32" t="s">
        <v>87</v>
      </c>
      <c r="C10" s="70">
        <v>13678.9548</v>
      </c>
      <c r="D10" s="70"/>
      <c r="E10" s="79">
        <v>11889.653999999999</v>
      </c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>
        <f t="shared" si="0"/>
        <v>25568.608799999998</v>
      </c>
      <c r="AB10" s="28"/>
    </row>
    <row r="11" spans="1:28" ht="14.25" customHeight="1" x14ac:dyDescent="0.3">
      <c r="A11" s="32" t="s">
        <v>89</v>
      </c>
      <c r="C11" s="70">
        <v>3256.8940000000002</v>
      </c>
      <c r="D11" s="70"/>
      <c r="E11" s="79">
        <v>2830.87</v>
      </c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>
        <f t="shared" si="0"/>
        <v>6087.7640000000001</v>
      </c>
      <c r="AB11" s="28"/>
    </row>
    <row r="12" spans="1:28" ht="14.25" customHeight="1" x14ac:dyDescent="0.3">
      <c r="C12" s="70"/>
      <c r="D12" s="70"/>
      <c r="E12" s="79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1"/>
    </row>
    <row r="13" spans="1:28" ht="14.25" customHeight="1" x14ac:dyDescent="0.35">
      <c r="A13" s="38" t="s">
        <v>91</v>
      </c>
      <c r="B13" s="38"/>
      <c r="C13" s="72"/>
      <c r="D13" s="70"/>
      <c r="E13" s="80"/>
      <c r="F13" s="70"/>
      <c r="G13" s="72"/>
      <c r="H13" s="70"/>
      <c r="I13" s="73"/>
      <c r="J13" s="70"/>
      <c r="K13" s="73"/>
      <c r="L13" s="70"/>
      <c r="M13" s="72"/>
      <c r="N13" s="70"/>
      <c r="O13" s="73"/>
      <c r="P13" s="70"/>
      <c r="Q13" s="74"/>
      <c r="R13" s="70"/>
      <c r="S13" s="72"/>
      <c r="T13" s="70"/>
      <c r="U13" s="72"/>
      <c r="V13" s="70"/>
      <c r="W13" s="72"/>
      <c r="X13" s="70"/>
      <c r="Y13" s="72"/>
      <c r="Z13" s="70"/>
      <c r="AA13" s="70"/>
    </row>
    <row r="14" spans="1:28" ht="14.25" customHeight="1" x14ac:dyDescent="0.3">
      <c r="A14" s="32" t="s">
        <v>1</v>
      </c>
      <c r="C14" s="70">
        <v>1454437.79</v>
      </c>
      <c r="D14" s="70"/>
      <c r="E14" s="79">
        <v>1584808.3800000001</v>
      </c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>
        <f t="shared" si="0"/>
        <v>3039246.17</v>
      </c>
      <c r="AB14" s="28"/>
    </row>
    <row r="15" spans="1:28" ht="14.25" customHeight="1" x14ac:dyDescent="0.3">
      <c r="A15" s="32" t="s">
        <v>2</v>
      </c>
      <c r="C15" s="70">
        <v>1328288.17</v>
      </c>
      <c r="D15" s="70"/>
      <c r="E15" s="79">
        <v>1454689.36</v>
      </c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>
        <f t="shared" si="0"/>
        <v>2782977.5300000003</v>
      </c>
      <c r="AB15" s="28"/>
    </row>
    <row r="16" spans="1:28" ht="14.25" customHeight="1" x14ac:dyDescent="0.3">
      <c r="A16" s="32" t="s">
        <v>88</v>
      </c>
      <c r="C16" s="70">
        <v>0</v>
      </c>
      <c r="D16" s="70"/>
      <c r="E16" s="79">
        <v>0</v>
      </c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>
        <f t="shared" si="0"/>
        <v>0</v>
      </c>
      <c r="AB16" s="28"/>
    </row>
    <row r="17" spans="1:28" ht="14.25" customHeight="1" x14ac:dyDescent="0.3">
      <c r="A17" s="32" t="s">
        <v>31</v>
      </c>
      <c r="C17" s="70">
        <v>126149.62</v>
      </c>
      <c r="D17" s="70"/>
      <c r="E17" s="79">
        <v>130119.02</v>
      </c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>
        <f t="shared" si="0"/>
        <v>256268.64</v>
      </c>
      <c r="AB17" s="28"/>
    </row>
    <row r="18" spans="1:28" ht="14.25" customHeight="1" x14ac:dyDescent="0.3">
      <c r="A18" s="32" t="s">
        <v>87</v>
      </c>
      <c r="C18" s="70">
        <v>52982.840400000001</v>
      </c>
      <c r="D18" s="70"/>
      <c r="E18" s="79">
        <v>54649.988400000009</v>
      </c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>
        <f t="shared" si="0"/>
        <v>107632.82880000002</v>
      </c>
      <c r="AB18" s="28"/>
    </row>
    <row r="19" spans="1:28" ht="14.25" customHeight="1" x14ac:dyDescent="0.3">
      <c r="A19" s="32" t="s">
        <v>89</v>
      </c>
      <c r="C19" s="70">
        <v>12614.962</v>
      </c>
      <c r="D19" s="70"/>
      <c r="E19" s="79">
        <v>13011.902</v>
      </c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>
        <f t="shared" si="0"/>
        <v>25626.864000000001</v>
      </c>
      <c r="AB19" s="28"/>
    </row>
    <row r="20" spans="1:28" ht="14.25" customHeight="1" x14ac:dyDescent="0.3">
      <c r="C20" s="70"/>
      <c r="D20" s="70"/>
      <c r="E20" s="79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28"/>
    </row>
    <row r="21" spans="1:28" ht="14.25" customHeight="1" x14ac:dyDescent="0.35">
      <c r="A21" s="38" t="s">
        <v>93</v>
      </c>
      <c r="B21" s="38"/>
      <c r="C21" s="72"/>
      <c r="D21" s="70"/>
      <c r="E21" s="80"/>
      <c r="F21" s="70"/>
      <c r="G21" s="72"/>
      <c r="H21" s="70"/>
      <c r="I21" s="73"/>
      <c r="J21" s="70"/>
      <c r="K21" s="73"/>
      <c r="L21" s="70"/>
      <c r="M21" s="72"/>
      <c r="N21" s="70"/>
      <c r="O21" s="73"/>
      <c r="P21" s="70"/>
      <c r="Q21" s="74"/>
      <c r="R21" s="70"/>
      <c r="S21" s="72"/>
      <c r="T21" s="70"/>
      <c r="U21" s="72"/>
      <c r="V21" s="70"/>
      <c r="W21" s="72"/>
      <c r="X21" s="70"/>
      <c r="Y21" s="72"/>
      <c r="Z21" s="70"/>
      <c r="AA21" s="70"/>
      <c r="AB21" s="69"/>
    </row>
    <row r="22" spans="1:28" ht="14.25" customHeight="1" x14ac:dyDescent="0.3">
      <c r="A22" s="32" t="s">
        <v>1</v>
      </c>
      <c r="C22" s="70">
        <v>648137.02</v>
      </c>
      <c r="D22" s="70"/>
      <c r="E22" s="79">
        <v>917667.13</v>
      </c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>
        <f t="shared" si="0"/>
        <v>1565804.15</v>
      </c>
      <c r="AB22" s="28"/>
    </row>
    <row r="23" spans="1:28" ht="14.25" customHeight="1" x14ac:dyDescent="0.3">
      <c r="A23" s="32" t="s">
        <v>2</v>
      </c>
      <c r="C23" s="70">
        <v>580415.9</v>
      </c>
      <c r="D23" s="70"/>
      <c r="E23" s="79">
        <v>849799.15999999992</v>
      </c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>
        <f t="shared" si="0"/>
        <v>1430215.06</v>
      </c>
      <c r="AB23" s="28"/>
    </row>
    <row r="24" spans="1:28" ht="14.25" customHeight="1" x14ac:dyDescent="0.3">
      <c r="A24" s="32" t="s">
        <v>88</v>
      </c>
      <c r="C24" s="70">
        <v>0</v>
      </c>
      <c r="D24" s="70"/>
      <c r="E24" s="79">
        <v>0</v>
      </c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>
        <f t="shared" si="0"/>
        <v>0</v>
      </c>
      <c r="AB24" s="28"/>
    </row>
    <row r="25" spans="1:28" ht="14.25" customHeight="1" x14ac:dyDescent="0.3">
      <c r="A25" s="32" t="s">
        <v>31</v>
      </c>
      <c r="C25" s="70">
        <v>67721.12000000001</v>
      </c>
      <c r="D25" s="70"/>
      <c r="E25" s="79">
        <v>67867.97</v>
      </c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>
        <f t="shared" si="0"/>
        <v>135589.09000000003</v>
      </c>
      <c r="AB25" s="28"/>
    </row>
    <row r="26" spans="1:28" ht="14.25" customHeight="1" x14ac:dyDescent="0.3">
      <c r="A26" s="32" t="s">
        <v>87</v>
      </c>
      <c r="C26" s="70">
        <v>28442.8704</v>
      </c>
      <c r="D26" s="70"/>
      <c r="E26" s="79">
        <v>28504.547399999996</v>
      </c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>
        <f t="shared" si="0"/>
        <v>56947.417799999996</v>
      </c>
      <c r="AB26" s="28"/>
    </row>
    <row r="27" spans="1:28" ht="14.25" customHeight="1" x14ac:dyDescent="0.3">
      <c r="A27" s="32" t="s">
        <v>89</v>
      </c>
      <c r="C27" s="70">
        <v>6772.112000000001</v>
      </c>
      <c r="D27" s="70"/>
      <c r="E27" s="79">
        <v>6786.7970000000005</v>
      </c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>
        <f t="shared" si="0"/>
        <v>13558.909000000001</v>
      </c>
      <c r="AB27" s="28"/>
    </row>
    <row r="28" spans="1:28" ht="14.25" customHeight="1" x14ac:dyDescent="0.3">
      <c r="C28" s="70"/>
      <c r="D28" s="70"/>
      <c r="E28" s="79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28"/>
    </row>
    <row r="29" spans="1:28" ht="14.25" customHeight="1" x14ac:dyDescent="0.35">
      <c r="A29" s="38" t="s">
        <v>94</v>
      </c>
      <c r="B29" s="38"/>
      <c r="C29" s="72"/>
      <c r="D29" s="70"/>
      <c r="E29" s="80"/>
      <c r="F29" s="70"/>
      <c r="G29" s="72"/>
      <c r="H29" s="70"/>
      <c r="I29" s="73"/>
      <c r="J29" s="70"/>
      <c r="K29" s="73"/>
      <c r="L29" s="70"/>
      <c r="M29" s="72"/>
      <c r="N29" s="70"/>
      <c r="O29" s="73"/>
      <c r="P29" s="70"/>
      <c r="Q29" s="74"/>
      <c r="R29" s="70"/>
      <c r="S29" s="72"/>
      <c r="T29" s="70"/>
      <c r="U29" s="72"/>
      <c r="V29" s="70"/>
      <c r="W29" s="72"/>
      <c r="X29" s="70"/>
      <c r="Y29" s="72"/>
      <c r="Z29" s="70"/>
      <c r="AA29" s="70"/>
      <c r="AB29" s="69"/>
    </row>
    <row r="30" spans="1:28" ht="14.25" customHeight="1" x14ac:dyDescent="0.3">
      <c r="A30" s="32" t="s">
        <v>1</v>
      </c>
      <c r="C30" s="70">
        <v>1528296.5</v>
      </c>
      <c r="D30" s="75"/>
      <c r="E30" s="79">
        <v>1332590.0999999999</v>
      </c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>
        <f t="shared" si="0"/>
        <v>2860886.5999999996</v>
      </c>
      <c r="AB30" s="28"/>
    </row>
    <row r="31" spans="1:28" ht="14.25" customHeight="1" x14ac:dyDescent="0.3">
      <c r="A31" s="32" t="s">
        <v>2</v>
      </c>
      <c r="C31" s="70">
        <v>1408478.48</v>
      </c>
      <c r="D31" s="70"/>
      <c r="E31" s="79">
        <v>1222916.8799999999</v>
      </c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>
        <f t="shared" si="0"/>
        <v>2631395.36</v>
      </c>
      <c r="AB31" s="28"/>
    </row>
    <row r="32" spans="1:28" ht="14.25" customHeight="1" x14ac:dyDescent="0.3">
      <c r="A32" s="32" t="s">
        <v>88</v>
      </c>
      <c r="C32" s="70">
        <v>0</v>
      </c>
      <c r="D32" s="70"/>
      <c r="E32" s="79">
        <v>0</v>
      </c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>
        <f t="shared" si="0"/>
        <v>0</v>
      </c>
      <c r="AB32" s="28"/>
    </row>
    <row r="33" spans="1:28" ht="14.25" customHeight="1" x14ac:dyDescent="0.3">
      <c r="A33" s="32" t="s">
        <v>31</v>
      </c>
      <c r="C33" s="70">
        <v>119818.01999999997</v>
      </c>
      <c r="D33" s="70"/>
      <c r="E33" s="79">
        <v>109673.22</v>
      </c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>
        <f t="shared" si="0"/>
        <v>229491.24</v>
      </c>
      <c r="AB33" s="28"/>
    </row>
    <row r="34" spans="1:28" ht="14.25" customHeight="1" x14ac:dyDescent="0.3">
      <c r="A34" s="32" t="s">
        <v>87</v>
      </c>
      <c r="C34" s="70">
        <v>50323.568400000004</v>
      </c>
      <c r="D34" s="70"/>
      <c r="E34" s="79">
        <v>46062.752399999998</v>
      </c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>
        <f t="shared" si="0"/>
        <v>96386.320800000001</v>
      </c>
      <c r="AB34" s="28"/>
    </row>
    <row r="35" spans="1:28" ht="14.25" customHeight="1" x14ac:dyDescent="0.3">
      <c r="A35" s="32" t="s">
        <v>89</v>
      </c>
      <c r="C35" s="70">
        <v>11981.802000000001</v>
      </c>
      <c r="D35" s="70"/>
      <c r="E35" s="79">
        <v>10967.322000000002</v>
      </c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>
        <f t="shared" si="0"/>
        <v>22949.124000000003</v>
      </c>
      <c r="AB35" s="28"/>
    </row>
    <row r="36" spans="1:28" ht="14.25" customHeight="1" x14ac:dyDescent="0.3">
      <c r="A36" s="28"/>
      <c r="B36" s="28"/>
      <c r="C36" s="70"/>
      <c r="D36" s="70"/>
      <c r="E36" s="79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</row>
    <row r="37" spans="1:28" ht="16.5" customHeight="1" x14ac:dyDescent="0.35">
      <c r="A37" s="38" t="s">
        <v>146</v>
      </c>
      <c r="B37" s="38"/>
      <c r="C37" s="72"/>
      <c r="D37" s="70"/>
      <c r="E37" s="80"/>
      <c r="F37" s="70"/>
      <c r="G37" s="72"/>
      <c r="H37" s="70"/>
      <c r="I37" s="73"/>
      <c r="J37" s="70"/>
      <c r="K37" s="73"/>
      <c r="L37" s="70"/>
      <c r="M37" s="72"/>
      <c r="N37" s="70"/>
      <c r="O37" s="73"/>
      <c r="P37" s="70"/>
      <c r="Q37" s="74"/>
      <c r="R37" s="70"/>
      <c r="S37" s="72"/>
      <c r="T37" s="70"/>
      <c r="U37" s="72"/>
      <c r="V37" s="70"/>
      <c r="W37" s="72"/>
      <c r="X37" s="70"/>
      <c r="Y37" s="72"/>
      <c r="Z37" s="70"/>
      <c r="AA37" s="70"/>
      <c r="AB37" s="69"/>
    </row>
    <row r="38" spans="1:28" ht="14.25" customHeight="1" x14ac:dyDescent="0.3">
      <c r="A38" s="32" t="s">
        <v>1</v>
      </c>
      <c r="C38" s="70">
        <v>101322.73</v>
      </c>
      <c r="D38" s="70"/>
      <c r="E38" s="79">
        <v>89638.590000000011</v>
      </c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>
        <f t="shared" si="0"/>
        <v>190961.32</v>
      </c>
      <c r="AB38" s="28"/>
    </row>
    <row r="39" spans="1:28" ht="14.25" customHeight="1" x14ac:dyDescent="0.3">
      <c r="A39" s="32" t="s">
        <v>2</v>
      </c>
      <c r="C39" s="70">
        <v>95385.909999999989</v>
      </c>
      <c r="D39" s="70"/>
      <c r="E39" s="79">
        <v>82324.100000000006</v>
      </c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>
        <f t="shared" si="0"/>
        <v>177710.01</v>
      </c>
      <c r="AB39" s="28"/>
    </row>
    <row r="40" spans="1:28" ht="14.25" customHeight="1" x14ac:dyDescent="0.3">
      <c r="A40" s="32" t="s">
        <v>88</v>
      </c>
      <c r="C40" s="70">
        <v>0</v>
      </c>
      <c r="D40" s="70"/>
      <c r="E40" s="79">
        <v>0</v>
      </c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>
        <f t="shared" si="0"/>
        <v>0</v>
      </c>
      <c r="AB40" s="28"/>
    </row>
    <row r="41" spans="1:28" ht="14.25" customHeight="1" x14ac:dyDescent="0.3">
      <c r="A41" s="32" t="s">
        <v>31</v>
      </c>
      <c r="C41" s="70">
        <v>5936.8200000000006</v>
      </c>
      <c r="D41" s="70"/>
      <c r="E41" s="79">
        <v>7314.49</v>
      </c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>
        <f t="shared" si="0"/>
        <v>13251.310000000001</v>
      </c>
      <c r="AB41" s="28"/>
    </row>
    <row r="42" spans="1:28" ht="14.25" customHeight="1" x14ac:dyDescent="0.3">
      <c r="A42" s="32" t="s">
        <v>87</v>
      </c>
      <c r="C42" s="70">
        <v>2493.4643999999998</v>
      </c>
      <c r="D42" s="70"/>
      <c r="E42" s="79">
        <v>3072.0857999999998</v>
      </c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>
        <f t="shared" si="0"/>
        <v>5565.5501999999997</v>
      </c>
      <c r="AB42" s="28"/>
    </row>
    <row r="43" spans="1:28" ht="14.25" customHeight="1" x14ac:dyDescent="0.3">
      <c r="A43" s="32" t="s">
        <v>89</v>
      </c>
      <c r="C43" s="70">
        <v>593.68200000000002</v>
      </c>
      <c r="D43" s="70"/>
      <c r="E43" s="79">
        <v>731.44900000000007</v>
      </c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>
        <f t="shared" si="0"/>
        <v>1325.1310000000001</v>
      </c>
      <c r="AB43" s="28"/>
    </row>
    <row r="44" spans="1:28" ht="14.25" customHeight="1" x14ac:dyDescent="0.3">
      <c r="C44" s="70"/>
      <c r="D44" s="70"/>
      <c r="E44" s="79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28"/>
    </row>
    <row r="45" spans="1:28" ht="14.25" customHeight="1" x14ac:dyDescent="0.35">
      <c r="A45" s="38" t="s">
        <v>96</v>
      </c>
      <c r="B45" s="38"/>
      <c r="C45" s="72"/>
      <c r="D45" s="70"/>
      <c r="E45" s="80"/>
      <c r="F45" s="70"/>
      <c r="G45" s="72"/>
      <c r="H45" s="70"/>
      <c r="I45" s="73"/>
      <c r="J45" s="70"/>
      <c r="K45" s="73"/>
      <c r="L45" s="70"/>
      <c r="M45" s="72"/>
      <c r="N45" s="70"/>
      <c r="O45" s="73"/>
      <c r="P45" s="70"/>
      <c r="Q45" s="74"/>
      <c r="R45" s="70"/>
      <c r="S45" s="72"/>
      <c r="T45" s="70"/>
      <c r="U45" s="72"/>
      <c r="V45" s="70"/>
      <c r="W45" s="72"/>
      <c r="X45" s="70"/>
      <c r="Y45" s="72"/>
      <c r="Z45" s="70"/>
      <c r="AA45" s="70"/>
      <c r="AB45" s="28"/>
    </row>
    <row r="46" spans="1:28" ht="14.25" customHeight="1" x14ac:dyDescent="0.3">
      <c r="A46" s="32" t="s">
        <v>1</v>
      </c>
      <c r="C46" s="70">
        <v>1109837.6800000002</v>
      </c>
      <c r="D46" s="70"/>
      <c r="E46" s="79">
        <v>1213691.24</v>
      </c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>
        <f t="shared" si="0"/>
        <v>2323528.92</v>
      </c>
      <c r="AB46" s="28"/>
    </row>
    <row r="47" spans="1:28" ht="14.25" customHeight="1" x14ac:dyDescent="0.3">
      <c r="A47" s="32" t="s">
        <v>2</v>
      </c>
      <c r="C47" s="70">
        <v>1016044.6</v>
      </c>
      <c r="D47" s="70"/>
      <c r="E47" s="79">
        <v>1116066.3400000001</v>
      </c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>
        <f t="shared" si="0"/>
        <v>2132110.94</v>
      </c>
      <c r="AB47" s="28"/>
    </row>
    <row r="48" spans="1:28" ht="14.25" customHeight="1" x14ac:dyDescent="0.3">
      <c r="A48" s="32" t="s">
        <v>88</v>
      </c>
      <c r="C48" s="70">
        <v>0</v>
      </c>
      <c r="D48" s="70"/>
      <c r="E48" s="79">
        <v>0</v>
      </c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>
        <f t="shared" si="0"/>
        <v>0</v>
      </c>
      <c r="AB48" s="28"/>
    </row>
    <row r="49" spans="1:28" ht="14.25" customHeight="1" x14ac:dyDescent="0.3">
      <c r="A49" s="32" t="s">
        <v>31</v>
      </c>
      <c r="C49" s="70">
        <v>93793.08</v>
      </c>
      <c r="D49" s="70"/>
      <c r="E49" s="79">
        <v>97624.900000000009</v>
      </c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>
        <f t="shared" si="0"/>
        <v>191417.98</v>
      </c>
      <c r="AB49" s="28"/>
    </row>
    <row r="50" spans="1:28" ht="14.25" customHeight="1" x14ac:dyDescent="0.3">
      <c r="A50" s="32" t="s">
        <v>87</v>
      </c>
      <c r="C50" s="70">
        <v>39393.093599999993</v>
      </c>
      <c r="D50" s="70"/>
      <c r="E50" s="79">
        <v>41002.457999999999</v>
      </c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>
        <f t="shared" si="0"/>
        <v>80395.551599999992</v>
      </c>
      <c r="AB50" s="28"/>
    </row>
    <row r="51" spans="1:28" ht="15" customHeight="1" x14ac:dyDescent="0.3">
      <c r="A51" s="32" t="s">
        <v>89</v>
      </c>
      <c r="C51" s="70">
        <v>9379.3079999999991</v>
      </c>
      <c r="D51" s="70"/>
      <c r="E51" s="79">
        <v>9762.4900000000016</v>
      </c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>
        <f t="shared" si="0"/>
        <v>19141.798000000003</v>
      </c>
      <c r="AB51" s="28"/>
    </row>
    <row r="52" spans="1:28" ht="15" customHeight="1" x14ac:dyDescent="0.3">
      <c r="C52" s="70"/>
      <c r="D52" s="70"/>
      <c r="E52" s="79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28"/>
    </row>
    <row r="53" spans="1:28" ht="14.25" customHeight="1" x14ac:dyDescent="0.35">
      <c r="A53" s="38" t="s">
        <v>97</v>
      </c>
      <c r="B53" s="38"/>
      <c r="C53" s="72"/>
      <c r="D53" s="70"/>
      <c r="E53" s="80"/>
      <c r="F53" s="70"/>
      <c r="G53" s="72"/>
      <c r="H53" s="70"/>
      <c r="I53" s="73"/>
      <c r="J53" s="70"/>
      <c r="K53" s="73"/>
      <c r="L53" s="70"/>
      <c r="M53" s="72"/>
      <c r="N53" s="70"/>
      <c r="O53" s="73"/>
      <c r="P53" s="70"/>
      <c r="Q53" s="74"/>
      <c r="R53" s="70"/>
      <c r="S53" s="72"/>
      <c r="T53" s="70"/>
      <c r="U53" s="72"/>
      <c r="V53" s="70"/>
      <c r="W53" s="72"/>
      <c r="X53" s="70"/>
      <c r="Y53" s="72"/>
      <c r="Z53" s="70"/>
      <c r="AA53" s="70"/>
    </row>
    <row r="54" spans="1:28" ht="14.25" customHeight="1" x14ac:dyDescent="0.3">
      <c r="A54" s="32" t="s">
        <v>1</v>
      </c>
      <c r="C54" s="70">
        <v>1229854.82</v>
      </c>
      <c r="D54" s="70"/>
      <c r="E54" s="79">
        <v>1235122.95</v>
      </c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>
        <f t="shared" si="0"/>
        <v>2464977.77</v>
      </c>
    </row>
    <row r="55" spans="1:28" ht="14.25" customHeight="1" x14ac:dyDescent="0.3">
      <c r="A55" s="32" t="s">
        <v>2</v>
      </c>
      <c r="C55" s="70">
        <v>1134609.51</v>
      </c>
      <c r="D55" s="70"/>
      <c r="E55" s="79">
        <v>1133299.5</v>
      </c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>
        <f t="shared" si="0"/>
        <v>2267909.0099999998</v>
      </c>
    </row>
    <row r="56" spans="1:28" ht="14.25" customHeight="1" x14ac:dyDescent="0.3">
      <c r="A56" s="32" t="s">
        <v>88</v>
      </c>
      <c r="C56" s="70">
        <v>0</v>
      </c>
      <c r="D56" s="70"/>
      <c r="E56" s="79">
        <v>0</v>
      </c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0">
        <f t="shared" si="0"/>
        <v>0</v>
      </c>
    </row>
    <row r="57" spans="1:28" ht="14.25" customHeight="1" x14ac:dyDescent="0.3">
      <c r="A57" s="32" t="s">
        <v>31</v>
      </c>
      <c r="C57" s="70">
        <v>95245.310000000012</v>
      </c>
      <c r="D57" s="70"/>
      <c r="E57" s="79">
        <v>101823.45</v>
      </c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0">
        <f t="shared" si="0"/>
        <v>197068.76</v>
      </c>
    </row>
    <row r="58" spans="1:28" ht="14.25" customHeight="1" x14ac:dyDescent="0.3">
      <c r="A58" s="32" t="s">
        <v>87</v>
      </c>
      <c r="C58" s="70">
        <v>40003.030200000001</v>
      </c>
      <c r="D58" s="70"/>
      <c r="E58" s="79">
        <v>42765.849000000009</v>
      </c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0">
        <f t="shared" si="0"/>
        <v>82768.87920000001</v>
      </c>
    </row>
    <row r="59" spans="1:28" ht="13" customHeight="1" x14ac:dyDescent="0.3">
      <c r="A59" s="32" t="s">
        <v>89</v>
      </c>
      <c r="C59" s="70">
        <v>9524.530999999999</v>
      </c>
      <c r="D59" s="70"/>
      <c r="E59" s="79">
        <v>10182.345000000001</v>
      </c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>
        <f t="shared" si="0"/>
        <v>19706.876</v>
      </c>
    </row>
    <row r="60" spans="1:28" x14ac:dyDescent="0.3">
      <c r="C60" s="70"/>
      <c r="D60" s="70"/>
      <c r="E60" s="79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</row>
    <row r="61" spans="1:28" ht="15.5" x14ac:dyDescent="0.35">
      <c r="A61" s="38" t="s">
        <v>147</v>
      </c>
      <c r="B61" s="38"/>
      <c r="C61" s="72"/>
      <c r="D61" s="70"/>
      <c r="E61" s="80"/>
      <c r="F61" s="70"/>
      <c r="G61" s="72"/>
      <c r="H61" s="70"/>
      <c r="I61" s="73"/>
      <c r="J61" s="70"/>
      <c r="K61" s="73"/>
      <c r="L61" s="70"/>
      <c r="M61" s="72"/>
      <c r="N61" s="70"/>
      <c r="O61" s="73"/>
      <c r="P61" s="70"/>
      <c r="Q61" s="74"/>
      <c r="R61" s="70"/>
      <c r="S61" s="72"/>
      <c r="T61" s="70"/>
      <c r="U61" s="72"/>
      <c r="V61" s="70"/>
      <c r="W61" s="72"/>
      <c r="X61" s="70"/>
      <c r="Y61" s="72"/>
      <c r="Z61" s="70"/>
      <c r="AA61" s="70"/>
    </row>
    <row r="62" spans="1:28" x14ac:dyDescent="0.3">
      <c r="A62" s="32" t="s">
        <v>1</v>
      </c>
      <c r="C62" s="70">
        <v>110494.76999999999</v>
      </c>
      <c r="D62" s="70"/>
      <c r="E62" s="79">
        <v>93675.12</v>
      </c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  <c r="AA62" s="70">
        <f t="shared" si="0"/>
        <v>204169.88999999998</v>
      </c>
    </row>
    <row r="63" spans="1:28" x14ac:dyDescent="0.3">
      <c r="A63" s="32" t="s">
        <v>2</v>
      </c>
      <c r="C63" s="70">
        <v>98098.16</v>
      </c>
      <c r="D63" s="70"/>
      <c r="E63" s="79">
        <v>83825.51999999999</v>
      </c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  <c r="AA63" s="70">
        <f t="shared" si="0"/>
        <v>181923.68</v>
      </c>
    </row>
    <row r="64" spans="1:28" ht="15" x14ac:dyDescent="0.3">
      <c r="A64" s="32" t="s">
        <v>88</v>
      </c>
      <c r="C64" s="70">
        <v>0</v>
      </c>
      <c r="D64" s="70"/>
      <c r="E64" s="79">
        <v>0</v>
      </c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70">
        <f t="shared" si="0"/>
        <v>0</v>
      </c>
    </row>
    <row r="65" spans="1:27" x14ac:dyDescent="0.3">
      <c r="A65" s="32" t="s">
        <v>31</v>
      </c>
      <c r="C65" s="70">
        <v>12396.609999999999</v>
      </c>
      <c r="D65" s="70"/>
      <c r="E65" s="79">
        <v>9849.5999999999985</v>
      </c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0">
        <f t="shared" si="0"/>
        <v>22246.21</v>
      </c>
    </row>
    <row r="66" spans="1:27" x14ac:dyDescent="0.3">
      <c r="A66" s="32" t="s">
        <v>87</v>
      </c>
      <c r="C66" s="70">
        <v>5206.5761999999995</v>
      </c>
      <c r="D66" s="70"/>
      <c r="E66" s="79">
        <v>4136.8319999999994</v>
      </c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  <c r="AA66" s="70">
        <f t="shared" si="0"/>
        <v>9343.408199999998</v>
      </c>
    </row>
    <row r="67" spans="1:27" ht="15" x14ac:dyDescent="0.3">
      <c r="A67" s="32" t="s">
        <v>89</v>
      </c>
      <c r="C67" s="70">
        <v>1239.6610000000001</v>
      </c>
      <c r="D67" s="70"/>
      <c r="E67" s="79">
        <v>984.96</v>
      </c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0"/>
      <c r="Z67" s="70"/>
      <c r="AA67" s="70">
        <f t="shared" si="0"/>
        <v>2224.6210000000001</v>
      </c>
    </row>
    <row r="68" spans="1:27" ht="13" customHeight="1" x14ac:dyDescent="0.3">
      <c r="C68" s="70"/>
      <c r="D68" s="70"/>
      <c r="E68" s="79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  <c r="AA68" s="70"/>
    </row>
    <row r="69" spans="1:27" ht="14.5" customHeight="1" x14ac:dyDescent="0.35">
      <c r="A69" s="38" t="s">
        <v>101</v>
      </c>
      <c r="B69" s="76"/>
      <c r="C69" s="72"/>
      <c r="D69" s="70"/>
      <c r="E69" s="80"/>
      <c r="F69" s="70"/>
      <c r="G69" s="72"/>
      <c r="H69" s="70"/>
      <c r="I69" s="73"/>
      <c r="J69" s="70"/>
      <c r="K69" s="73"/>
      <c r="L69" s="70"/>
      <c r="M69" s="72"/>
      <c r="N69" s="70"/>
      <c r="O69" s="73"/>
      <c r="P69" s="70"/>
      <c r="Q69" s="74"/>
      <c r="R69" s="70"/>
      <c r="S69" s="72"/>
      <c r="T69" s="70"/>
      <c r="U69" s="72"/>
      <c r="V69" s="70"/>
      <c r="W69" s="72"/>
      <c r="X69" s="70"/>
      <c r="Y69" s="72"/>
      <c r="Z69" s="70"/>
      <c r="AA69" s="70"/>
    </row>
    <row r="70" spans="1:27" ht="14.5" customHeight="1" x14ac:dyDescent="0.3">
      <c r="A70" s="32" t="s">
        <v>1</v>
      </c>
      <c r="C70" s="70">
        <v>244242.44999999998</v>
      </c>
      <c r="D70" s="70"/>
      <c r="E70" s="79">
        <v>320577.88999999996</v>
      </c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0"/>
      <c r="AA70" s="70">
        <f t="shared" si="0"/>
        <v>564820.34</v>
      </c>
    </row>
    <row r="71" spans="1:27" ht="14.5" customHeight="1" x14ac:dyDescent="0.3">
      <c r="A71" s="32" t="s">
        <v>2</v>
      </c>
      <c r="C71" s="70">
        <v>228480.21</v>
      </c>
      <c r="D71" s="70"/>
      <c r="E71" s="79">
        <v>296855.64</v>
      </c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70"/>
      <c r="AA71" s="70">
        <f t="shared" ref="AA71:AA134" si="1">SUM(C71:Z71)</f>
        <v>525335.85</v>
      </c>
    </row>
    <row r="72" spans="1:27" ht="14.5" customHeight="1" x14ac:dyDescent="0.3">
      <c r="A72" s="32" t="s">
        <v>88</v>
      </c>
      <c r="C72" s="70">
        <v>0</v>
      </c>
      <c r="D72" s="70"/>
      <c r="E72" s="79">
        <v>0</v>
      </c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0"/>
      <c r="AA72" s="70">
        <f t="shared" si="1"/>
        <v>0</v>
      </c>
    </row>
    <row r="73" spans="1:27" ht="14.5" customHeight="1" x14ac:dyDescent="0.3">
      <c r="A73" s="32" t="s">
        <v>31</v>
      </c>
      <c r="C73" s="70">
        <v>15762.240000000002</v>
      </c>
      <c r="D73" s="70"/>
      <c r="E73" s="79">
        <v>23722.25</v>
      </c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  <c r="AA73" s="70">
        <f t="shared" si="1"/>
        <v>39484.490000000005</v>
      </c>
    </row>
    <row r="74" spans="1:27" ht="14.5" customHeight="1" x14ac:dyDescent="0.3">
      <c r="A74" s="32" t="s">
        <v>87</v>
      </c>
      <c r="C74" s="70">
        <v>6620.140800000001</v>
      </c>
      <c r="D74" s="70"/>
      <c r="E74" s="79">
        <v>9963.3450000000012</v>
      </c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  <c r="AA74" s="70">
        <f t="shared" si="1"/>
        <v>16583.485800000002</v>
      </c>
    </row>
    <row r="75" spans="1:27" ht="14.5" customHeight="1" x14ac:dyDescent="0.3">
      <c r="A75" s="32" t="s">
        <v>89</v>
      </c>
      <c r="C75" s="70">
        <v>1576.2239999999999</v>
      </c>
      <c r="D75" s="70"/>
      <c r="E75" s="79">
        <v>2372.2249999999999</v>
      </c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  <c r="AA75" s="70">
        <f t="shared" si="1"/>
        <v>3948.4489999999996</v>
      </c>
    </row>
    <row r="76" spans="1:27" ht="14.5" customHeight="1" x14ac:dyDescent="0.3">
      <c r="C76" s="70"/>
      <c r="D76" s="70"/>
      <c r="E76" s="79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  <c r="AA76" s="70"/>
    </row>
    <row r="77" spans="1:27" ht="15.5" x14ac:dyDescent="0.35">
      <c r="A77" s="38" t="s">
        <v>98</v>
      </c>
      <c r="B77" s="38"/>
      <c r="C77" s="72"/>
      <c r="D77" s="70"/>
      <c r="E77" s="80"/>
      <c r="F77" s="70"/>
      <c r="G77" s="72"/>
      <c r="H77" s="70"/>
      <c r="I77" s="73"/>
      <c r="J77" s="70"/>
      <c r="K77" s="73"/>
      <c r="L77" s="70"/>
      <c r="M77" s="72"/>
      <c r="N77" s="70"/>
      <c r="O77" s="73"/>
      <c r="P77" s="70"/>
      <c r="Q77" s="74"/>
      <c r="R77" s="70"/>
      <c r="S77" s="72"/>
      <c r="T77" s="70"/>
      <c r="U77" s="72"/>
      <c r="V77" s="70"/>
      <c r="W77" s="72"/>
      <c r="X77" s="70"/>
      <c r="Y77" s="72"/>
      <c r="Z77" s="70"/>
      <c r="AA77" s="70"/>
    </row>
    <row r="78" spans="1:27" x14ac:dyDescent="0.3">
      <c r="A78" s="32" t="s">
        <v>1</v>
      </c>
      <c r="C78" s="70">
        <v>1516463.6099999999</v>
      </c>
      <c r="D78" s="70"/>
      <c r="E78" s="79">
        <v>1191797.03</v>
      </c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0"/>
      <c r="Y78" s="70"/>
      <c r="Z78" s="70"/>
      <c r="AA78" s="70">
        <f t="shared" si="1"/>
        <v>2708260.6399999997</v>
      </c>
    </row>
    <row r="79" spans="1:27" x14ac:dyDescent="0.3">
      <c r="A79" s="32" t="s">
        <v>2</v>
      </c>
      <c r="C79" s="70">
        <v>1412239.94</v>
      </c>
      <c r="D79" s="70"/>
      <c r="E79" s="79">
        <v>1091625.4099999999</v>
      </c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>
        <f t="shared" si="1"/>
        <v>2503865.3499999996</v>
      </c>
    </row>
    <row r="80" spans="1:27" ht="15" x14ac:dyDescent="0.3">
      <c r="A80" s="32" t="s">
        <v>88</v>
      </c>
      <c r="C80" s="70">
        <v>0</v>
      </c>
      <c r="D80" s="70"/>
      <c r="E80" s="79">
        <v>-2852369.54</v>
      </c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>
        <f t="shared" si="1"/>
        <v>-2852369.54</v>
      </c>
    </row>
    <row r="81" spans="1:27" x14ac:dyDescent="0.3">
      <c r="A81" s="32" t="s">
        <v>31</v>
      </c>
      <c r="C81" s="70">
        <v>104223.67</v>
      </c>
      <c r="D81" s="70"/>
      <c r="E81" s="79">
        <v>100171.62</v>
      </c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>
        <f t="shared" si="1"/>
        <v>204395.28999999998</v>
      </c>
    </row>
    <row r="82" spans="1:27" x14ac:dyDescent="0.3">
      <c r="A82" s="32" t="s">
        <v>87</v>
      </c>
      <c r="C82" s="70">
        <v>43773.941399999996</v>
      </c>
      <c r="D82" s="70"/>
      <c r="E82" s="79">
        <v>42072.080399999999</v>
      </c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70"/>
      <c r="AA82" s="70">
        <f t="shared" si="1"/>
        <v>85846.021799999988</v>
      </c>
    </row>
    <row r="83" spans="1:27" ht="15" x14ac:dyDescent="0.3">
      <c r="A83" s="32" t="s">
        <v>89</v>
      </c>
      <c r="C83" s="70">
        <v>10422.367</v>
      </c>
      <c r="D83" s="70"/>
      <c r="E83" s="79">
        <v>10017.162</v>
      </c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>
        <f t="shared" si="1"/>
        <v>20439.529000000002</v>
      </c>
    </row>
    <row r="84" spans="1:27" x14ac:dyDescent="0.3">
      <c r="C84" s="70"/>
      <c r="D84" s="70"/>
      <c r="E84" s="79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</row>
    <row r="85" spans="1:27" ht="15.5" x14ac:dyDescent="0.35">
      <c r="A85" s="38" t="s">
        <v>105</v>
      </c>
      <c r="B85" s="38"/>
      <c r="C85" s="72"/>
      <c r="D85" s="70"/>
      <c r="E85" s="80"/>
      <c r="F85" s="70"/>
      <c r="G85" s="72"/>
      <c r="H85" s="70"/>
      <c r="I85" s="73"/>
      <c r="J85" s="70"/>
      <c r="K85" s="73"/>
      <c r="L85" s="70"/>
      <c r="M85" s="72"/>
      <c r="N85" s="70"/>
      <c r="O85" s="73"/>
      <c r="P85" s="70"/>
      <c r="Q85" s="74"/>
      <c r="R85" s="70"/>
      <c r="S85" s="72"/>
      <c r="T85" s="70"/>
      <c r="U85" s="72"/>
      <c r="V85" s="70"/>
      <c r="W85" s="72"/>
      <c r="X85" s="70"/>
      <c r="Y85" s="72"/>
      <c r="Z85" s="70"/>
      <c r="AA85" s="70"/>
    </row>
    <row r="86" spans="1:27" x14ac:dyDescent="0.3">
      <c r="A86" s="32" t="s">
        <v>1</v>
      </c>
      <c r="C86" s="70">
        <v>513024.63999999996</v>
      </c>
      <c r="D86" s="70"/>
      <c r="E86" s="79">
        <v>294470.11</v>
      </c>
      <c r="F86" s="70"/>
      <c r="G86" s="70"/>
      <c r="H86" s="70"/>
      <c r="I86" s="70"/>
      <c r="J86" s="70"/>
      <c r="K86" s="70"/>
      <c r="L86" s="70"/>
      <c r="M86" s="70"/>
      <c r="N86" s="70"/>
      <c r="O86" s="70"/>
      <c r="P86" s="70"/>
      <c r="Q86" s="70"/>
      <c r="R86" s="70"/>
      <c r="S86" s="70"/>
      <c r="T86" s="70"/>
      <c r="U86" s="70"/>
      <c r="V86" s="70"/>
      <c r="W86" s="70"/>
      <c r="X86" s="70"/>
      <c r="Y86" s="70"/>
      <c r="Z86" s="70"/>
      <c r="AA86" s="70">
        <f t="shared" si="1"/>
        <v>807494.75</v>
      </c>
    </row>
    <row r="87" spans="1:27" x14ac:dyDescent="0.3">
      <c r="A87" s="32" t="s">
        <v>2</v>
      </c>
      <c r="C87" s="70">
        <v>473721.13999999996</v>
      </c>
      <c r="D87" s="70"/>
      <c r="E87" s="79">
        <v>267609.06</v>
      </c>
      <c r="F87" s="70"/>
      <c r="G87" s="70"/>
      <c r="H87" s="70"/>
      <c r="I87" s="70"/>
      <c r="J87" s="70"/>
      <c r="K87" s="70"/>
      <c r="L87" s="70"/>
      <c r="M87" s="70"/>
      <c r="N87" s="70"/>
      <c r="O87" s="70"/>
      <c r="P87" s="70"/>
      <c r="Q87" s="70"/>
      <c r="R87" s="70"/>
      <c r="S87" s="70"/>
      <c r="T87" s="70"/>
      <c r="U87" s="70"/>
      <c r="V87" s="70"/>
      <c r="W87" s="70"/>
      <c r="X87" s="70"/>
      <c r="Y87" s="70"/>
      <c r="Z87" s="70"/>
      <c r="AA87" s="70">
        <f t="shared" si="1"/>
        <v>741330.2</v>
      </c>
    </row>
    <row r="88" spans="1:27" ht="15" x14ac:dyDescent="0.3">
      <c r="A88" s="32" t="s">
        <v>88</v>
      </c>
      <c r="C88" s="70">
        <v>0</v>
      </c>
      <c r="D88" s="70"/>
      <c r="E88" s="79">
        <v>0</v>
      </c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70"/>
      <c r="X88" s="70"/>
      <c r="Y88" s="70"/>
      <c r="Z88" s="70"/>
      <c r="AA88" s="70">
        <f t="shared" si="1"/>
        <v>0</v>
      </c>
    </row>
    <row r="89" spans="1:27" x14ac:dyDescent="0.3">
      <c r="A89" s="32" t="s">
        <v>31</v>
      </c>
      <c r="C89" s="70">
        <v>39303.499999999993</v>
      </c>
      <c r="D89" s="70"/>
      <c r="E89" s="79">
        <v>26861.05</v>
      </c>
      <c r="F89" s="70"/>
      <c r="G89" s="70"/>
      <c r="H89" s="70"/>
      <c r="I89" s="70"/>
      <c r="J89" s="70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0"/>
      <c r="X89" s="70"/>
      <c r="Y89" s="70"/>
      <c r="Z89" s="70"/>
      <c r="AA89" s="70">
        <f t="shared" si="1"/>
        <v>66164.549999999988</v>
      </c>
    </row>
    <row r="90" spans="1:27" x14ac:dyDescent="0.3">
      <c r="A90" s="32" t="s">
        <v>87</v>
      </c>
      <c r="C90" s="70">
        <v>16507.469999999998</v>
      </c>
      <c r="D90" s="70"/>
      <c r="E90" s="79">
        <v>11281.641</v>
      </c>
      <c r="F90" s="70"/>
      <c r="G90" s="70"/>
      <c r="H90" s="70"/>
      <c r="I90" s="70"/>
      <c r="J90" s="70"/>
      <c r="K90" s="70"/>
      <c r="L90" s="70"/>
      <c r="M90" s="70"/>
      <c r="N90" s="70"/>
      <c r="O90" s="70"/>
      <c r="P90" s="70"/>
      <c r="Q90" s="70"/>
      <c r="R90" s="70"/>
      <c r="S90" s="70"/>
      <c r="T90" s="70"/>
      <c r="U90" s="70"/>
      <c r="V90" s="70"/>
      <c r="W90" s="70"/>
      <c r="X90" s="70"/>
      <c r="Y90" s="70"/>
      <c r="Z90" s="70"/>
      <c r="AA90" s="70">
        <f t="shared" si="1"/>
        <v>27789.110999999997</v>
      </c>
    </row>
    <row r="91" spans="1:27" ht="15" x14ac:dyDescent="0.3">
      <c r="A91" s="32" t="s">
        <v>89</v>
      </c>
      <c r="C91" s="70">
        <v>3930.3499999999995</v>
      </c>
      <c r="D91" s="70"/>
      <c r="E91" s="79">
        <v>2686.1050000000005</v>
      </c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70"/>
      <c r="AA91" s="70">
        <f t="shared" si="1"/>
        <v>6616.4549999999999</v>
      </c>
    </row>
    <row r="92" spans="1:27" x14ac:dyDescent="0.3">
      <c r="C92" s="70"/>
      <c r="D92" s="70"/>
      <c r="E92" s="79"/>
      <c r="F92" s="70"/>
      <c r="G92" s="70"/>
      <c r="H92" s="70"/>
      <c r="I92" s="70"/>
      <c r="J92" s="70"/>
      <c r="K92" s="70"/>
      <c r="L92" s="70"/>
      <c r="M92" s="70"/>
      <c r="N92" s="70"/>
      <c r="O92" s="70"/>
      <c r="P92" s="70"/>
      <c r="Q92" s="70"/>
      <c r="R92" s="70"/>
      <c r="S92" s="70"/>
      <c r="T92" s="70"/>
      <c r="U92" s="70"/>
      <c r="V92" s="70"/>
      <c r="W92" s="70"/>
      <c r="X92" s="70"/>
      <c r="Y92" s="70"/>
      <c r="Z92" s="70"/>
      <c r="AA92" s="70"/>
    </row>
    <row r="93" spans="1:27" ht="15.5" x14ac:dyDescent="0.35">
      <c r="A93" s="38" t="s">
        <v>99</v>
      </c>
      <c r="B93" s="38"/>
      <c r="C93" s="72"/>
      <c r="D93" s="70"/>
      <c r="E93" s="80"/>
      <c r="F93" s="70"/>
      <c r="G93" s="72"/>
      <c r="H93" s="70"/>
      <c r="I93" s="73"/>
      <c r="J93" s="70"/>
      <c r="K93" s="73"/>
      <c r="L93" s="70"/>
      <c r="M93" s="72"/>
      <c r="N93" s="70"/>
      <c r="O93" s="73"/>
      <c r="P93" s="70"/>
      <c r="Q93" s="74"/>
      <c r="R93" s="70"/>
      <c r="S93" s="72"/>
      <c r="T93" s="70"/>
      <c r="U93" s="72"/>
      <c r="V93" s="70"/>
      <c r="W93" s="72"/>
      <c r="X93" s="70"/>
      <c r="Y93" s="72"/>
      <c r="Z93" s="70"/>
      <c r="AA93" s="70"/>
    </row>
    <row r="94" spans="1:27" x14ac:dyDescent="0.3">
      <c r="A94" s="32" t="s">
        <v>1</v>
      </c>
      <c r="C94" s="70">
        <v>1440413.8900000001</v>
      </c>
      <c r="D94" s="70"/>
      <c r="E94" s="79">
        <v>1569318.08</v>
      </c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>
        <f t="shared" si="1"/>
        <v>3009731.97</v>
      </c>
    </row>
    <row r="95" spans="1:27" x14ac:dyDescent="0.3">
      <c r="A95" s="32" t="s">
        <v>2</v>
      </c>
      <c r="C95" s="70">
        <v>1323887.6600000001</v>
      </c>
      <c r="D95" s="70"/>
      <c r="E95" s="79">
        <v>1461836.0699999998</v>
      </c>
      <c r="F95" s="70"/>
      <c r="G95" s="70"/>
      <c r="H95" s="70"/>
      <c r="I95" s="70"/>
      <c r="J95" s="70"/>
      <c r="K95" s="70"/>
      <c r="L95" s="70"/>
      <c r="M95" s="70"/>
      <c r="N95" s="70"/>
      <c r="O95" s="70"/>
      <c r="P95" s="70"/>
      <c r="Q95" s="70"/>
      <c r="R95" s="70"/>
      <c r="S95" s="70"/>
      <c r="T95" s="70"/>
      <c r="U95" s="70"/>
      <c r="V95" s="70"/>
      <c r="W95" s="70"/>
      <c r="X95" s="70"/>
      <c r="Y95" s="70"/>
      <c r="Z95" s="70"/>
      <c r="AA95" s="70">
        <f t="shared" si="1"/>
        <v>2785723.73</v>
      </c>
    </row>
    <row r="96" spans="1:27" ht="15" x14ac:dyDescent="0.3">
      <c r="A96" s="32" t="s">
        <v>88</v>
      </c>
      <c r="C96" s="70">
        <v>0</v>
      </c>
      <c r="D96" s="70"/>
      <c r="E96" s="79">
        <v>0</v>
      </c>
      <c r="F96" s="70"/>
      <c r="G96" s="70"/>
      <c r="H96" s="70"/>
      <c r="I96" s="70"/>
      <c r="J96" s="70"/>
      <c r="K96" s="70"/>
      <c r="L96" s="70"/>
      <c r="M96" s="70"/>
      <c r="N96" s="70"/>
      <c r="O96" s="70"/>
      <c r="P96" s="70"/>
      <c r="Q96" s="70"/>
      <c r="R96" s="70"/>
      <c r="S96" s="70"/>
      <c r="T96" s="70"/>
      <c r="U96" s="70"/>
      <c r="V96" s="70"/>
      <c r="W96" s="70"/>
      <c r="X96" s="70"/>
      <c r="Y96" s="70"/>
      <c r="Z96" s="70"/>
      <c r="AA96" s="70">
        <f t="shared" si="1"/>
        <v>0</v>
      </c>
    </row>
    <row r="97" spans="1:27" x14ac:dyDescent="0.3">
      <c r="A97" s="32" t="s">
        <v>31</v>
      </c>
      <c r="C97" s="70">
        <v>116526.23000000001</v>
      </c>
      <c r="D97" s="70"/>
      <c r="E97" s="79">
        <v>107482.01000000001</v>
      </c>
      <c r="F97" s="70"/>
      <c r="G97" s="70"/>
      <c r="H97" s="70"/>
      <c r="I97" s="70"/>
      <c r="J97" s="70"/>
      <c r="K97" s="70"/>
      <c r="L97" s="70"/>
      <c r="M97" s="70"/>
      <c r="N97" s="70"/>
      <c r="O97" s="70"/>
      <c r="P97" s="70"/>
      <c r="Q97" s="70"/>
      <c r="R97" s="70"/>
      <c r="S97" s="70"/>
      <c r="T97" s="70"/>
      <c r="U97" s="70"/>
      <c r="V97" s="70"/>
      <c r="W97" s="70"/>
      <c r="X97" s="70"/>
      <c r="Y97" s="70"/>
      <c r="Z97" s="70"/>
      <c r="AA97" s="70">
        <f t="shared" si="1"/>
        <v>224008.24000000002</v>
      </c>
    </row>
    <row r="98" spans="1:27" x14ac:dyDescent="0.3">
      <c r="A98" s="32" t="s">
        <v>87</v>
      </c>
      <c r="C98" s="70">
        <v>48941.016600000003</v>
      </c>
      <c r="D98" s="70"/>
      <c r="E98" s="79">
        <v>45142.444199999991</v>
      </c>
      <c r="F98" s="70"/>
      <c r="G98" s="70"/>
      <c r="H98" s="70"/>
      <c r="I98" s="70"/>
      <c r="J98" s="70"/>
      <c r="K98" s="70"/>
      <c r="L98" s="70"/>
      <c r="M98" s="70"/>
      <c r="N98" s="70"/>
      <c r="O98" s="70"/>
      <c r="P98" s="70"/>
      <c r="Q98" s="70"/>
      <c r="R98" s="70"/>
      <c r="S98" s="70"/>
      <c r="T98" s="70"/>
      <c r="U98" s="70"/>
      <c r="V98" s="70"/>
      <c r="W98" s="70"/>
      <c r="X98" s="70"/>
      <c r="Y98" s="70"/>
      <c r="Z98" s="70"/>
      <c r="AA98" s="70">
        <f t="shared" si="1"/>
        <v>94083.460800000001</v>
      </c>
    </row>
    <row r="99" spans="1:27" ht="15" x14ac:dyDescent="0.3">
      <c r="A99" s="32" t="s">
        <v>89</v>
      </c>
      <c r="C99" s="70">
        <v>11652.623</v>
      </c>
      <c r="D99" s="70"/>
      <c r="E99" s="79">
        <v>10748.201000000001</v>
      </c>
      <c r="F99" s="70"/>
      <c r="G99" s="70"/>
      <c r="H99" s="70"/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  <c r="AA99" s="70">
        <f t="shared" si="1"/>
        <v>22400.824000000001</v>
      </c>
    </row>
    <row r="100" spans="1:27" x14ac:dyDescent="0.3">
      <c r="C100" s="70"/>
      <c r="D100" s="70"/>
      <c r="E100" s="79"/>
      <c r="F100" s="70"/>
      <c r="G100" s="70"/>
      <c r="H100" s="70"/>
      <c r="I100" s="70"/>
      <c r="J100" s="70"/>
      <c r="K100" s="70"/>
      <c r="L100" s="70"/>
      <c r="M100" s="70"/>
      <c r="N100" s="70"/>
      <c r="O100" s="70"/>
      <c r="P100" s="70"/>
      <c r="Q100" s="70"/>
      <c r="R100" s="70"/>
      <c r="S100" s="70"/>
      <c r="T100" s="70"/>
      <c r="U100" s="70"/>
      <c r="V100" s="70"/>
      <c r="W100" s="70"/>
      <c r="X100" s="70"/>
      <c r="Y100" s="70"/>
      <c r="Z100" s="70"/>
      <c r="AA100" s="70"/>
    </row>
    <row r="101" spans="1:27" ht="15.5" x14ac:dyDescent="0.35">
      <c r="A101" s="42" t="s">
        <v>148</v>
      </c>
      <c r="B101" s="42"/>
      <c r="C101" s="72"/>
      <c r="D101" s="70"/>
      <c r="E101" s="80"/>
      <c r="F101" s="70"/>
      <c r="G101" s="72"/>
      <c r="H101" s="70"/>
      <c r="I101" s="73"/>
      <c r="J101" s="70"/>
      <c r="K101" s="73"/>
      <c r="L101" s="70"/>
      <c r="M101" s="72"/>
      <c r="N101" s="70"/>
      <c r="O101" s="73"/>
      <c r="P101" s="70"/>
      <c r="Q101" s="74"/>
      <c r="R101" s="70"/>
      <c r="S101" s="72"/>
      <c r="T101" s="70"/>
      <c r="U101" s="72"/>
      <c r="V101" s="70"/>
      <c r="W101" s="72"/>
      <c r="X101" s="70"/>
      <c r="Y101" s="72"/>
      <c r="Z101" s="70"/>
      <c r="AA101" s="70"/>
    </row>
    <row r="102" spans="1:27" x14ac:dyDescent="0.3">
      <c r="A102" s="32" t="s">
        <v>1</v>
      </c>
      <c r="C102" s="70">
        <v>160631.27000000002</v>
      </c>
      <c r="D102" s="70"/>
      <c r="E102" s="79">
        <v>176786.33000000002</v>
      </c>
      <c r="F102" s="70"/>
      <c r="G102" s="70"/>
      <c r="H102" s="70"/>
      <c r="I102" s="70"/>
      <c r="J102" s="70"/>
      <c r="K102" s="70"/>
      <c r="L102" s="70"/>
      <c r="M102" s="70"/>
      <c r="N102" s="70"/>
      <c r="O102" s="70"/>
      <c r="P102" s="70"/>
      <c r="Q102" s="70"/>
      <c r="R102" s="70"/>
      <c r="S102" s="70"/>
      <c r="T102" s="70"/>
      <c r="U102" s="70"/>
      <c r="V102" s="70"/>
      <c r="W102" s="70"/>
      <c r="X102" s="70"/>
      <c r="Y102" s="70"/>
      <c r="Z102" s="70"/>
      <c r="AA102" s="70">
        <f t="shared" si="1"/>
        <v>337417.60000000003</v>
      </c>
    </row>
    <row r="103" spans="1:27" x14ac:dyDescent="0.3">
      <c r="A103" s="32" t="s">
        <v>2</v>
      </c>
      <c r="C103" s="70">
        <v>147521.70000000001</v>
      </c>
      <c r="D103" s="70"/>
      <c r="E103" s="79">
        <v>163743.59999999998</v>
      </c>
      <c r="F103" s="70"/>
      <c r="G103" s="70"/>
      <c r="H103" s="70"/>
      <c r="I103" s="70"/>
      <c r="J103" s="70"/>
      <c r="K103" s="70"/>
      <c r="L103" s="70"/>
      <c r="M103" s="70"/>
      <c r="N103" s="70"/>
      <c r="O103" s="70"/>
      <c r="P103" s="70"/>
      <c r="Q103" s="70"/>
      <c r="R103" s="70"/>
      <c r="S103" s="70"/>
      <c r="T103" s="70"/>
      <c r="U103" s="70"/>
      <c r="V103" s="70"/>
      <c r="W103" s="70"/>
      <c r="X103" s="70"/>
      <c r="Y103" s="70"/>
      <c r="Z103" s="70"/>
      <c r="AA103" s="70">
        <f t="shared" si="1"/>
        <v>311265.3</v>
      </c>
    </row>
    <row r="104" spans="1:27" ht="15" x14ac:dyDescent="0.3">
      <c r="A104" s="32" t="s">
        <v>88</v>
      </c>
      <c r="C104" s="70">
        <v>0</v>
      </c>
      <c r="D104" s="70"/>
      <c r="E104" s="79">
        <v>0</v>
      </c>
      <c r="F104" s="70"/>
      <c r="G104" s="70"/>
      <c r="H104" s="70"/>
      <c r="I104" s="70"/>
      <c r="J104" s="70"/>
      <c r="K104" s="70"/>
      <c r="L104" s="70"/>
      <c r="M104" s="70"/>
      <c r="N104" s="70"/>
      <c r="O104" s="70"/>
      <c r="P104" s="70"/>
      <c r="Q104" s="70"/>
      <c r="R104" s="70"/>
      <c r="S104" s="70"/>
      <c r="T104" s="70"/>
      <c r="U104" s="70"/>
      <c r="V104" s="70"/>
      <c r="W104" s="70"/>
      <c r="X104" s="70"/>
      <c r="Y104" s="70"/>
      <c r="Z104" s="70"/>
      <c r="AA104" s="70">
        <f t="shared" si="1"/>
        <v>0</v>
      </c>
    </row>
    <row r="105" spans="1:27" x14ac:dyDescent="0.3">
      <c r="A105" s="32" t="s">
        <v>31</v>
      </c>
      <c r="C105" s="70">
        <v>13109.570000000002</v>
      </c>
      <c r="D105" s="70"/>
      <c r="E105" s="79">
        <v>13042.730000000001</v>
      </c>
      <c r="F105" s="70"/>
      <c r="G105" s="70"/>
      <c r="H105" s="70"/>
      <c r="I105" s="70"/>
      <c r="J105" s="70"/>
      <c r="K105" s="70"/>
      <c r="L105" s="70"/>
      <c r="M105" s="70"/>
      <c r="N105" s="70"/>
      <c r="O105" s="70"/>
      <c r="P105" s="70"/>
      <c r="Q105" s="70"/>
      <c r="R105" s="70"/>
      <c r="S105" s="70"/>
      <c r="T105" s="70"/>
      <c r="U105" s="70"/>
      <c r="V105" s="70"/>
      <c r="W105" s="70"/>
      <c r="X105" s="70"/>
      <c r="Y105" s="70"/>
      <c r="Z105" s="70"/>
      <c r="AA105" s="70">
        <f t="shared" si="1"/>
        <v>26152.300000000003</v>
      </c>
    </row>
    <row r="106" spans="1:27" x14ac:dyDescent="0.3">
      <c r="A106" s="32" t="s">
        <v>87</v>
      </c>
      <c r="C106" s="70">
        <v>5506.0193999999992</v>
      </c>
      <c r="D106" s="70"/>
      <c r="E106" s="79">
        <v>5477.9465999999993</v>
      </c>
      <c r="F106" s="70"/>
      <c r="G106" s="70"/>
      <c r="H106" s="70"/>
      <c r="I106" s="70"/>
      <c r="J106" s="70"/>
      <c r="K106" s="70"/>
      <c r="L106" s="70"/>
      <c r="M106" s="70"/>
      <c r="N106" s="70"/>
      <c r="O106" s="70"/>
      <c r="P106" s="70"/>
      <c r="Q106" s="70"/>
      <c r="R106" s="70"/>
      <c r="S106" s="70"/>
      <c r="T106" s="70"/>
      <c r="U106" s="70"/>
      <c r="V106" s="70"/>
      <c r="W106" s="70"/>
      <c r="X106" s="70"/>
      <c r="Y106" s="70"/>
      <c r="Z106" s="70"/>
      <c r="AA106" s="70">
        <f t="shared" si="1"/>
        <v>10983.965999999999</v>
      </c>
    </row>
    <row r="107" spans="1:27" ht="15" x14ac:dyDescent="0.3">
      <c r="A107" s="32" t="s">
        <v>89</v>
      </c>
      <c r="C107" s="70">
        <v>1310.9569999999999</v>
      </c>
      <c r="D107" s="70"/>
      <c r="E107" s="79">
        <v>1304.2730000000001</v>
      </c>
      <c r="F107" s="70"/>
      <c r="G107" s="70"/>
      <c r="H107" s="70"/>
      <c r="I107" s="70"/>
      <c r="J107" s="70"/>
      <c r="K107" s="70"/>
      <c r="L107" s="70"/>
      <c r="M107" s="70"/>
      <c r="N107" s="70"/>
      <c r="O107" s="70"/>
      <c r="P107" s="70"/>
      <c r="Q107" s="70"/>
      <c r="R107" s="70"/>
      <c r="S107" s="70"/>
      <c r="T107" s="70"/>
      <c r="U107" s="70"/>
      <c r="V107" s="70"/>
      <c r="W107" s="70"/>
      <c r="X107" s="70"/>
      <c r="Y107" s="70"/>
      <c r="Z107" s="70"/>
      <c r="AA107" s="70">
        <f t="shared" si="1"/>
        <v>2615.23</v>
      </c>
    </row>
    <row r="108" spans="1:27" x14ac:dyDescent="0.3">
      <c r="C108" s="70"/>
      <c r="D108" s="70"/>
      <c r="E108" s="79"/>
      <c r="F108" s="70"/>
      <c r="G108" s="70"/>
      <c r="H108" s="70"/>
      <c r="I108" s="70"/>
      <c r="J108" s="70"/>
      <c r="K108" s="70"/>
      <c r="L108" s="70"/>
      <c r="M108" s="70"/>
      <c r="N108" s="70"/>
      <c r="O108" s="70"/>
      <c r="P108" s="70"/>
      <c r="Q108" s="70"/>
      <c r="R108" s="70"/>
      <c r="S108" s="70"/>
      <c r="T108" s="70"/>
      <c r="U108" s="70"/>
      <c r="V108" s="70"/>
      <c r="W108" s="70"/>
      <c r="X108" s="70"/>
      <c r="Y108" s="70"/>
      <c r="Z108" s="70"/>
      <c r="AA108" s="70"/>
    </row>
    <row r="109" spans="1:27" ht="15.5" x14ac:dyDescent="0.35">
      <c r="A109" s="77" t="s">
        <v>100</v>
      </c>
      <c r="B109" s="77"/>
      <c r="C109" s="72"/>
      <c r="D109" s="70"/>
      <c r="E109" s="80"/>
      <c r="F109" s="70"/>
      <c r="G109" s="72"/>
      <c r="H109" s="70"/>
      <c r="I109" s="73"/>
      <c r="J109" s="70"/>
      <c r="K109" s="73"/>
      <c r="L109" s="70"/>
      <c r="M109" s="72"/>
      <c r="N109" s="70"/>
      <c r="O109" s="73"/>
      <c r="P109" s="70"/>
      <c r="Q109" s="74"/>
      <c r="R109" s="70"/>
      <c r="S109" s="72"/>
      <c r="T109" s="70"/>
      <c r="U109" s="72"/>
      <c r="V109" s="70"/>
      <c r="W109" s="72"/>
      <c r="X109" s="70"/>
      <c r="Y109" s="72"/>
      <c r="Z109" s="70"/>
      <c r="AA109" s="70"/>
    </row>
    <row r="110" spans="1:27" x14ac:dyDescent="0.3">
      <c r="A110" s="32" t="s">
        <v>1</v>
      </c>
      <c r="C110" s="70">
        <v>124629.13999999997</v>
      </c>
      <c r="D110" s="70"/>
      <c r="E110" s="79">
        <v>83142.640000000014</v>
      </c>
      <c r="F110" s="70"/>
      <c r="G110" s="70"/>
      <c r="H110" s="70"/>
      <c r="I110" s="70"/>
      <c r="J110" s="70"/>
      <c r="K110" s="70"/>
      <c r="L110" s="70"/>
      <c r="M110" s="70"/>
      <c r="N110" s="70"/>
      <c r="O110" s="70"/>
      <c r="P110" s="70"/>
      <c r="Q110" s="70"/>
      <c r="R110" s="70"/>
      <c r="S110" s="70"/>
      <c r="T110" s="70"/>
      <c r="U110" s="70"/>
      <c r="V110" s="70"/>
      <c r="W110" s="70"/>
      <c r="X110" s="70"/>
      <c r="Y110" s="70"/>
      <c r="Z110" s="70"/>
      <c r="AA110" s="70">
        <f t="shared" si="1"/>
        <v>207771.77999999997</v>
      </c>
    </row>
    <row r="111" spans="1:27" x14ac:dyDescent="0.3">
      <c r="A111" s="32" t="s">
        <v>2</v>
      </c>
      <c r="C111" s="70">
        <v>109742.04000000001</v>
      </c>
      <c r="D111" s="70"/>
      <c r="E111" s="79">
        <v>74376.92</v>
      </c>
      <c r="F111" s="70"/>
      <c r="G111" s="70"/>
      <c r="H111" s="70"/>
      <c r="I111" s="70"/>
      <c r="J111" s="70"/>
      <c r="K111" s="70"/>
      <c r="L111" s="70"/>
      <c r="M111" s="70"/>
      <c r="N111" s="70"/>
      <c r="O111" s="70"/>
      <c r="P111" s="70"/>
      <c r="Q111" s="70"/>
      <c r="R111" s="70"/>
      <c r="S111" s="70"/>
      <c r="T111" s="70"/>
      <c r="U111" s="70"/>
      <c r="V111" s="70"/>
      <c r="W111" s="70"/>
      <c r="X111" s="70"/>
      <c r="Y111" s="70"/>
      <c r="Z111" s="70"/>
      <c r="AA111" s="70">
        <f t="shared" si="1"/>
        <v>184118.96000000002</v>
      </c>
    </row>
    <row r="112" spans="1:27" ht="15" x14ac:dyDescent="0.3">
      <c r="A112" s="32" t="s">
        <v>88</v>
      </c>
      <c r="C112" s="70">
        <v>0</v>
      </c>
      <c r="D112" s="70"/>
      <c r="E112" s="79">
        <v>0</v>
      </c>
      <c r="F112" s="70"/>
      <c r="G112" s="70"/>
      <c r="H112" s="70"/>
      <c r="I112" s="70"/>
      <c r="J112" s="70"/>
      <c r="K112" s="70"/>
      <c r="L112" s="70"/>
      <c r="M112" s="70"/>
      <c r="N112" s="70"/>
      <c r="O112" s="70"/>
      <c r="P112" s="70"/>
      <c r="Q112" s="70"/>
      <c r="R112" s="70"/>
      <c r="S112" s="70"/>
      <c r="T112" s="70"/>
      <c r="U112" s="70"/>
      <c r="V112" s="70"/>
      <c r="W112" s="70"/>
      <c r="X112" s="70"/>
      <c r="Y112" s="70"/>
      <c r="Z112" s="70"/>
      <c r="AA112" s="70">
        <f t="shared" si="1"/>
        <v>0</v>
      </c>
    </row>
    <row r="113" spans="1:27" x14ac:dyDescent="0.3">
      <c r="A113" s="32" t="s">
        <v>31</v>
      </c>
      <c r="C113" s="70">
        <v>14887.1</v>
      </c>
      <c r="D113" s="70"/>
      <c r="E113" s="79">
        <v>8765.7199999999993</v>
      </c>
      <c r="F113" s="70"/>
      <c r="G113" s="70"/>
      <c r="H113" s="70"/>
      <c r="I113" s="70"/>
      <c r="J113" s="70"/>
      <c r="K113" s="70"/>
      <c r="L113" s="70"/>
      <c r="M113" s="70"/>
      <c r="N113" s="70"/>
      <c r="O113" s="70"/>
      <c r="P113" s="70"/>
      <c r="Q113" s="70"/>
      <c r="R113" s="70"/>
      <c r="S113" s="70"/>
      <c r="T113" s="70"/>
      <c r="U113" s="70"/>
      <c r="V113" s="70"/>
      <c r="W113" s="70"/>
      <c r="X113" s="70"/>
      <c r="Y113" s="70"/>
      <c r="Z113" s="70"/>
      <c r="AA113" s="70">
        <f t="shared" si="1"/>
        <v>23652.82</v>
      </c>
    </row>
    <row r="114" spans="1:27" x14ac:dyDescent="0.3">
      <c r="A114" s="32" t="s">
        <v>87</v>
      </c>
      <c r="C114" s="70">
        <v>6252.5819999999985</v>
      </c>
      <c r="D114" s="70"/>
      <c r="E114" s="79">
        <v>3681.6024000000002</v>
      </c>
      <c r="F114" s="70"/>
      <c r="G114" s="70"/>
      <c r="H114" s="70"/>
      <c r="I114" s="70"/>
      <c r="J114" s="70"/>
      <c r="K114" s="70"/>
      <c r="L114" s="70"/>
      <c r="M114" s="70"/>
      <c r="N114" s="70"/>
      <c r="O114" s="70"/>
      <c r="P114" s="70"/>
      <c r="Q114" s="70"/>
      <c r="R114" s="70"/>
      <c r="S114" s="70"/>
      <c r="T114" s="70"/>
      <c r="U114" s="70"/>
      <c r="V114" s="70"/>
      <c r="W114" s="70"/>
      <c r="X114" s="70"/>
      <c r="Y114" s="70"/>
      <c r="Z114" s="70"/>
      <c r="AA114" s="70">
        <f t="shared" si="1"/>
        <v>9934.1843999999983</v>
      </c>
    </row>
    <row r="115" spans="1:27" ht="15" x14ac:dyDescent="0.3">
      <c r="A115" s="32" t="s">
        <v>89</v>
      </c>
      <c r="C115" s="70">
        <v>1488.71</v>
      </c>
      <c r="D115" s="70"/>
      <c r="E115" s="79">
        <v>876.57200000000012</v>
      </c>
      <c r="F115" s="70"/>
      <c r="G115" s="70"/>
      <c r="H115" s="70"/>
      <c r="I115" s="70"/>
      <c r="J115" s="70"/>
      <c r="K115" s="70"/>
      <c r="L115" s="70"/>
      <c r="M115" s="70"/>
      <c r="N115" s="70"/>
      <c r="O115" s="70"/>
      <c r="P115" s="70"/>
      <c r="Q115" s="70"/>
      <c r="R115" s="70"/>
      <c r="S115" s="70"/>
      <c r="T115" s="70"/>
      <c r="U115" s="70"/>
      <c r="V115" s="70"/>
      <c r="W115" s="70"/>
      <c r="X115" s="70"/>
      <c r="Y115" s="70"/>
      <c r="Z115" s="70"/>
      <c r="AA115" s="70">
        <f t="shared" si="1"/>
        <v>2365.2820000000002</v>
      </c>
    </row>
    <row r="116" spans="1:27" x14ac:dyDescent="0.3">
      <c r="C116" s="70"/>
      <c r="D116" s="70"/>
      <c r="E116" s="79"/>
      <c r="F116" s="70"/>
      <c r="G116" s="70"/>
      <c r="H116" s="70"/>
      <c r="I116" s="70"/>
      <c r="J116" s="70"/>
      <c r="K116" s="70"/>
      <c r="L116" s="70"/>
      <c r="M116" s="70"/>
      <c r="N116" s="70"/>
      <c r="O116" s="70"/>
      <c r="P116" s="70"/>
      <c r="Q116" s="70"/>
      <c r="R116" s="70"/>
      <c r="S116" s="70"/>
      <c r="T116" s="70"/>
      <c r="U116" s="70"/>
      <c r="V116" s="70"/>
      <c r="W116" s="70"/>
      <c r="X116" s="70"/>
      <c r="Y116" s="70"/>
      <c r="Z116" s="70"/>
      <c r="AA116" s="70"/>
    </row>
    <row r="117" spans="1:27" ht="15.5" x14ac:dyDescent="0.35">
      <c r="A117" s="77" t="s">
        <v>106</v>
      </c>
      <c r="C117" s="72"/>
      <c r="D117" s="70"/>
      <c r="E117" s="80"/>
      <c r="F117" s="70"/>
      <c r="G117" s="72"/>
      <c r="H117" s="70"/>
      <c r="I117" s="73"/>
      <c r="J117" s="70"/>
      <c r="K117" s="73"/>
      <c r="L117" s="70"/>
      <c r="M117" s="72"/>
      <c r="N117" s="70"/>
      <c r="O117" s="73"/>
      <c r="P117" s="70"/>
      <c r="Q117" s="74"/>
      <c r="R117" s="70"/>
      <c r="S117" s="72"/>
      <c r="T117" s="70"/>
      <c r="U117" s="72"/>
      <c r="V117" s="70"/>
      <c r="W117" s="72"/>
      <c r="X117" s="70"/>
      <c r="Y117" s="72"/>
      <c r="Z117" s="70"/>
      <c r="AA117" s="70"/>
    </row>
    <row r="118" spans="1:27" x14ac:dyDescent="0.3">
      <c r="A118" s="32" t="s">
        <v>1</v>
      </c>
      <c r="C118" s="70">
        <v>126575.23</v>
      </c>
      <c r="D118" s="70"/>
      <c r="E118" s="79">
        <v>135420.38</v>
      </c>
      <c r="F118" s="70"/>
      <c r="G118" s="70"/>
      <c r="H118" s="70"/>
      <c r="I118" s="70"/>
      <c r="J118" s="70"/>
      <c r="K118" s="70"/>
      <c r="L118" s="70"/>
      <c r="M118" s="70"/>
      <c r="N118" s="70"/>
      <c r="O118" s="70"/>
      <c r="P118" s="70"/>
      <c r="Q118" s="70"/>
      <c r="R118" s="70"/>
      <c r="S118" s="70"/>
      <c r="T118" s="70"/>
      <c r="U118" s="70"/>
      <c r="V118" s="70"/>
      <c r="W118" s="70"/>
      <c r="X118" s="70"/>
      <c r="Y118" s="70"/>
      <c r="Z118" s="70"/>
      <c r="AA118" s="70">
        <f t="shared" si="1"/>
        <v>261995.61</v>
      </c>
    </row>
    <row r="119" spans="1:27" x14ac:dyDescent="0.3">
      <c r="A119" s="32" t="s">
        <v>2</v>
      </c>
      <c r="C119" s="70">
        <v>113350.84</v>
      </c>
      <c r="D119" s="70"/>
      <c r="E119" s="79">
        <v>123386.86</v>
      </c>
      <c r="F119" s="70"/>
      <c r="G119" s="70"/>
      <c r="H119" s="70"/>
      <c r="I119" s="70"/>
      <c r="J119" s="70"/>
      <c r="K119" s="70"/>
      <c r="L119" s="70"/>
      <c r="M119" s="70"/>
      <c r="N119" s="70"/>
      <c r="O119" s="70"/>
      <c r="P119" s="70"/>
      <c r="Q119" s="70"/>
      <c r="R119" s="70"/>
      <c r="S119" s="70"/>
      <c r="T119" s="70"/>
      <c r="U119" s="70"/>
      <c r="V119" s="70"/>
      <c r="W119" s="70"/>
      <c r="X119" s="70"/>
      <c r="Y119" s="70"/>
      <c r="Z119" s="70"/>
      <c r="AA119" s="70">
        <f t="shared" si="1"/>
        <v>236737.7</v>
      </c>
    </row>
    <row r="120" spans="1:27" ht="15" x14ac:dyDescent="0.3">
      <c r="A120" s="32" t="s">
        <v>88</v>
      </c>
      <c r="C120" s="70">
        <v>0</v>
      </c>
      <c r="D120" s="70"/>
      <c r="E120" s="79">
        <v>0</v>
      </c>
      <c r="F120" s="70"/>
      <c r="G120" s="70"/>
      <c r="H120" s="70"/>
      <c r="I120" s="70"/>
      <c r="J120" s="70"/>
      <c r="K120" s="70"/>
      <c r="L120" s="70"/>
      <c r="M120" s="70"/>
      <c r="N120" s="70"/>
      <c r="O120" s="70"/>
      <c r="P120" s="70"/>
      <c r="Q120" s="70"/>
      <c r="R120" s="70"/>
      <c r="S120" s="70"/>
      <c r="T120" s="70"/>
      <c r="U120" s="70"/>
      <c r="V120" s="70"/>
      <c r="W120" s="70"/>
      <c r="X120" s="70"/>
      <c r="Y120" s="70"/>
      <c r="Z120" s="70"/>
      <c r="AA120" s="70">
        <f t="shared" si="1"/>
        <v>0</v>
      </c>
    </row>
    <row r="121" spans="1:27" x14ac:dyDescent="0.3">
      <c r="A121" s="32" t="s">
        <v>31</v>
      </c>
      <c r="C121" s="70">
        <v>13224.39</v>
      </c>
      <c r="D121" s="70"/>
      <c r="E121" s="79">
        <v>12033.52</v>
      </c>
      <c r="F121" s="70"/>
      <c r="G121" s="70"/>
      <c r="H121" s="70"/>
      <c r="I121" s="70"/>
      <c r="J121" s="70"/>
      <c r="K121" s="70"/>
      <c r="L121" s="70"/>
      <c r="M121" s="70"/>
      <c r="N121" s="70"/>
      <c r="O121" s="70"/>
      <c r="P121" s="70"/>
      <c r="Q121" s="70"/>
      <c r="R121" s="70"/>
      <c r="S121" s="70"/>
      <c r="T121" s="70"/>
      <c r="U121" s="70"/>
      <c r="V121" s="70"/>
      <c r="W121" s="70"/>
      <c r="X121" s="70"/>
      <c r="Y121" s="70"/>
      <c r="Z121" s="70"/>
      <c r="AA121" s="70">
        <f t="shared" si="1"/>
        <v>25257.91</v>
      </c>
    </row>
    <row r="122" spans="1:27" x14ac:dyDescent="0.3">
      <c r="A122" s="32" t="s">
        <v>87</v>
      </c>
      <c r="C122" s="70">
        <v>5554.2437999999993</v>
      </c>
      <c r="D122" s="70"/>
      <c r="E122" s="79">
        <v>5054.0783999999994</v>
      </c>
      <c r="F122" s="70"/>
      <c r="G122" s="70"/>
      <c r="H122" s="70"/>
      <c r="I122" s="70"/>
      <c r="J122" s="70"/>
      <c r="K122" s="70"/>
      <c r="L122" s="70"/>
      <c r="M122" s="70"/>
      <c r="N122" s="70"/>
      <c r="O122" s="70"/>
      <c r="P122" s="70"/>
      <c r="Q122" s="70"/>
      <c r="R122" s="70"/>
      <c r="S122" s="70"/>
      <c r="T122" s="70"/>
      <c r="U122" s="70"/>
      <c r="V122" s="70"/>
      <c r="W122" s="70"/>
      <c r="X122" s="70"/>
      <c r="Y122" s="70"/>
      <c r="Z122" s="70"/>
      <c r="AA122" s="70">
        <f t="shared" si="1"/>
        <v>10608.322199999999</v>
      </c>
    </row>
    <row r="123" spans="1:27" ht="15" x14ac:dyDescent="0.3">
      <c r="A123" s="32" t="s">
        <v>89</v>
      </c>
      <c r="C123" s="70">
        <v>1322.4390000000001</v>
      </c>
      <c r="D123" s="70"/>
      <c r="E123" s="79">
        <v>1203.3519999999999</v>
      </c>
      <c r="F123" s="70"/>
      <c r="G123" s="70"/>
      <c r="H123" s="70"/>
      <c r="I123" s="70"/>
      <c r="J123" s="70"/>
      <c r="K123" s="70"/>
      <c r="L123" s="70"/>
      <c r="M123" s="70"/>
      <c r="N123" s="70"/>
      <c r="O123" s="70"/>
      <c r="P123" s="70"/>
      <c r="Q123" s="70"/>
      <c r="R123" s="70"/>
      <c r="S123" s="70"/>
      <c r="T123" s="70"/>
      <c r="U123" s="70"/>
      <c r="V123" s="70"/>
      <c r="W123" s="70"/>
      <c r="X123" s="70"/>
      <c r="Y123" s="70"/>
      <c r="Z123" s="70"/>
      <c r="AA123" s="70">
        <f t="shared" si="1"/>
        <v>2525.7910000000002</v>
      </c>
    </row>
    <row r="124" spans="1:27" x14ac:dyDescent="0.3">
      <c r="C124" s="70"/>
      <c r="D124" s="70"/>
      <c r="E124" s="79"/>
      <c r="F124" s="70"/>
      <c r="G124" s="70"/>
      <c r="H124" s="70"/>
      <c r="I124" s="70"/>
      <c r="J124" s="70"/>
      <c r="K124" s="70"/>
      <c r="L124" s="70"/>
      <c r="M124" s="70"/>
      <c r="N124" s="70"/>
      <c r="O124" s="70"/>
      <c r="P124" s="70"/>
      <c r="Q124" s="70"/>
      <c r="R124" s="70"/>
      <c r="S124" s="70"/>
      <c r="T124" s="70"/>
      <c r="U124" s="70"/>
      <c r="V124" s="70"/>
      <c r="W124" s="70"/>
      <c r="X124" s="70"/>
      <c r="Y124" s="70"/>
      <c r="Z124" s="70"/>
      <c r="AA124" s="70"/>
    </row>
    <row r="125" spans="1:27" ht="15.5" x14ac:dyDescent="0.35">
      <c r="A125" s="38" t="s">
        <v>107</v>
      </c>
      <c r="C125" s="72"/>
      <c r="D125" s="70"/>
      <c r="E125" s="80"/>
      <c r="F125" s="70"/>
      <c r="G125" s="72"/>
      <c r="H125" s="70"/>
      <c r="I125" s="73"/>
      <c r="J125" s="70"/>
      <c r="K125" s="73"/>
      <c r="L125" s="70"/>
      <c r="M125" s="72"/>
      <c r="N125" s="70"/>
      <c r="O125" s="73"/>
      <c r="P125" s="70"/>
      <c r="Q125" s="74"/>
      <c r="R125" s="70"/>
      <c r="S125" s="72"/>
      <c r="T125" s="70"/>
      <c r="U125" s="72"/>
      <c r="V125" s="70"/>
      <c r="W125" s="72"/>
      <c r="X125" s="70"/>
      <c r="Y125" s="72"/>
      <c r="Z125" s="70"/>
      <c r="AA125" s="70"/>
    </row>
    <row r="126" spans="1:27" x14ac:dyDescent="0.3">
      <c r="A126" s="32" t="s">
        <v>1</v>
      </c>
      <c r="C126" s="70">
        <v>1060883.8900000001</v>
      </c>
      <c r="D126" s="70"/>
      <c r="E126" s="79">
        <v>1263806.3900000001</v>
      </c>
      <c r="F126" s="70"/>
      <c r="G126" s="70"/>
      <c r="H126" s="70"/>
      <c r="I126" s="70"/>
      <c r="J126" s="70"/>
      <c r="K126" s="70"/>
      <c r="L126" s="70"/>
      <c r="M126" s="70"/>
      <c r="N126" s="70"/>
      <c r="O126" s="70"/>
      <c r="P126" s="70"/>
      <c r="Q126" s="70"/>
      <c r="R126" s="70"/>
      <c r="S126" s="70"/>
      <c r="T126" s="70"/>
      <c r="U126" s="70"/>
      <c r="V126" s="70"/>
      <c r="W126" s="70"/>
      <c r="X126" s="70"/>
      <c r="Y126" s="70"/>
      <c r="Z126" s="70"/>
      <c r="AA126" s="70">
        <f t="shared" si="1"/>
        <v>2324690.2800000003</v>
      </c>
    </row>
    <row r="127" spans="1:27" x14ac:dyDescent="0.3">
      <c r="A127" s="32" t="s">
        <v>2</v>
      </c>
      <c r="C127" s="70">
        <v>985880.37000000011</v>
      </c>
      <c r="D127" s="70"/>
      <c r="E127" s="79">
        <v>1190628.8799999999</v>
      </c>
      <c r="F127" s="70"/>
      <c r="G127" s="70"/>
      <c r="H127" s="70"/>
      <c r="I127" s="70"/>
      <c r="J127" s="70"/>
      <c r="K127" s="70"/>
      <c r="L127" s="70"/>
      <c r="M127" s="70"/>
      <c r="N127" s="70"/>
      <c r="O127" s="70"/>
      <c r="P127" s="70"/>
      <c r="Q127" s="70"/>
      <c r="R127" s="70"/>
      <c r="S127" s="70"/>
      <c r="T127" s="70"/>
      <c r="U127" s="70"/>
      <c r="V127" s="70"/>
      <c r="W127" s="70"/>
      <c r="X127" s="70"/>
      <c r="Y127" s="70"/>
      <c r="Z127" s="70"/>
      <c r="AA127" s="70">
        <f t="shared" si="1"/>
        <v>2176509.25</v>
      </c>
    </row>
    <row r="128" spans="1:27" ht="15" x14ac:dyDescent="0.3">
      <c r="A128" s="32" t="s">
        <v>88</v>
      </c>
      <c r="C128" s="70">
        <v>0</v>
      </c>
      <c r="D128" s="70"/>
      <c r="E128" s="79">
        <v>0</v>
      </c>
      <c r="F128" s="70"/>
      <c r="G128" s="70"/>
      <c r="H128" s="70"/>
      <c r="I128" s="70"/>
      <c r="J128" s="70"/>
      <c r="K128" s="70"/>
      <c r="L128" s="70"/>
      <c r="M128" s="70"/>
      <c r="N128" s="70"/>
      <c r="O128" s="70"/>
      <c r="P128" s="70"/>
      <c r="Q128" s="70"/>
      <c r="R128" s="70"/>
      <c r="S128" s="70"/>
      <c r="T128" s="70"/>
      <c r="U128" s="70"/>
      <c r="V128" s="70"/>
      <c r="W128" s="70"/>
      <c r="X128" s="70"/>
      <c r="Y128" s="70"/>
      <c r="Z128" s="70"/>
      <c r="AA128" s="70">
        <f t="shared" si="1"/>
        <v>0</v>
      </c>
    </row>
    <row r="129" spans="1:27" x14ac:dyDescent="0.3">
      <c r="A129" s="32" t="s">
        <v>31</v>
      </c>
      <c r="C129" s="70">
        <v>75003.51999999999</v>
      </c>
      <c r="D129" s="70"/>
      <c r="E129" s="79">
        <v>73177.509999999995</v>
      </c>
      <c r="F129" s="70"/>
      <c r="G129" s="70"/>
      <c r="H129" s="70"/>
      <c r="I129" s="70"/>
      <c r="J129" s="70"/>
      <c r="K129" s="70"/>
      <c r="L129" s="70"/>
      <c r="M129" s="70"/>
      <c r="N129" s="70"/>
      <c r="O129" s="70"/>
      <c r="P129" s="70"/>
      <c r="Q129" s="70"/>
      <c r="R129" s="70"/>
      <c r="S129" s="70"/>
      <c r="T129" s="70"/>
      <c r="U129" s="70"/>
      <c r="V129" s="70"/>
      <c r="W129" s="70"/>
      <c r="X129" s="70"/>
      <c r="Y129" s="70"/>
      <c r="Z129" s="70"/>
      <c r="AA129" s="70">
        <f t="shared" si="1"/>
        <v>148181.02999999997</v>
      </c>
    </row>
    <row r="130" spans="1:27" x14ac:dyDescent="0.3">
      <c r="A130" s="32" t="s">
        <v>87</v>
      </c>
      <c r="C130" s="70">
        <v>31501.4784</v>
      </c>
      <c r="D130" s="70"/>
      <c r="E130" s="79">
        <v>30734.554199999995</v>
      </c>
      <c r="F130" s="70"/>
      <c r="G130" s="70"/>
      <c r="H130" s="70"/>
      <c r="I130" s="70"/>
      <c r="J130" s="70"/>
      <c r="K130" s="70"/>
      <c r="L130" s="70"/>
      <c r="M130" s="70"/>
      <c r="N130" s="70"/>
      <c r="O130" s="70"/>
      <c r="P130" s="70"/>
      <c r="Q130" s="70"/>
      <c r="R130" s="70"/>
      <c r="S130" s="70"/>
      <c r="T130" s="70"/>
      <c r="U130" s="70"/>
      <c r="V130" s="70"/>
      <c r="W130" s="70"/>
      <c r="X130" s="70"/>
      <c r="Y130" s="70"/>
      <c r="Z130" s="70"/>
      <c r="AA130" s="70">
        <f t="shared" si="1"/>
        <v>62236.032599999991</v>
      </c>
    </row>
    <row r="131" spans="1:27" ht="15" x14ac:dyDescent="0.3">
      <c r="A131" s="32" t="s">
        <v>89</v>
      </c>
      <c r="C131" s="70">
        <v>7500.3519999999999</v>
      </c>
      <c r="D131" s="70"/>
      <c r="E131" s="79">
        <v>7317.7510000000002</v>
      </c>
      <c r="F131" s="70"/>
      <c r="G131" s="70"/>
      <c r="H131" s="70"/>
      <c r="I131" s="70"/>
      <c r="J131" s="70"/>
      <c r="K131" s="70"/>
      <c r="L131" s="70"/>
      <c r="M131" s="70"/>
      <c r="N131" s="70"/>
      <c r="O131" s="70"/>
      <c r="P131" s="70"/>
      <c r="Q131" s="70"/>
      <c r="R131" s="70"/>
      <c r="S131" s="70"/>
      <c r="T131" s="70"/>
      <c r="U131" s="70"/>
      <c r="V131" s="70"/>
      <c r="W131" s="70"/>
      <c r="X131" s="70"/>
      <c r="Y131" s="70"/>
      <c r="Z131" s="70"/>
      <c r="AA131" s="70">
        <f t="shared" si="1"/>
        <v>14818.102999999999</v>
      </c>
    </row>
    <row r="132" spans="1:27" x14ac:dyDescent="0.3">
      <c r="C132" s="70"/>
      <c r="D132" s="70"/>
      <c r="E132" s="79"/>
      <c r="F132" s="70"/>
      <c r="G132" s="70"/>
      <c r="H132" s="70"/>
      <c r="I132" s="70"/>
      <c r="J132" s="70"/>
      <c r="K132" s="70"/>
      <c r="L132" s="70"/>
      <c r="M132" s="70"/>
      <c r="N132" s="70"/>
      <c r="O132" s="70"/>
      <c r="P132" s="70"/>
      <c r="Q132" s="70"/>
      <c r="R132" s="70"/>
      <c r="S132" s="70"/>
      <c r="T132" s="70"/>
      <c r="U132" s="70"/>
      <c r="V132" s="70"/>
      <c r="W132" s="70"/>
      <c r="X132" s="70"/>
      <c r="Y132" s="70"/>
      <c r="Z132" s="70"/>
      <c r="AA132" s="70"/>
    </row>
    <row r="133" spans="1:27" ht="15.5" x14ac:dyDescent="0.35">
      <c r="A133" s="38" t="s">
        <v>108</v>
      </c>
      <c r="C133" s="72"/>
      <c r="D133" s="70"/>
      <c r="E133" s="80"/>
      <c r="F133" s="70"/>
      <c r="G133" s="72"/>
      <c r="H133" s="70"/>
      <c r="I133" s="73"/>
      <c r="J133" s="70"/>
      <c r="K133" s="73"/>
      <c r="L133" s="70"/>
      <c r="M133" s="72"/>
      <c r="N133" s="70"/>
      <c r="O133" s="73"/>
      <c r="P133" s="70"/>
      <c r="Q133" s="74"/>
      <c r="R133" s="70"/>
      <c r="S133" s="72"/>
      <c r="T133" s="70"/>
      <c r="U133" s="72"/>
      <c r="V133" s="70"/>
      <c r="W133" s="72"/>
      <c r="X133" s="70"/>
      <c r="Y133" s="72"/>
      <c r="Z133" s="70"/>
      <c r="AA133" s="70"/>
    </row>
    <row r="134" spans="1:27" x14ac:dyDescent="0.3">
      <c r="A134" s="32" t="s">
        <v>1</v>
      </c>
      <c r="C134" s="70">
        <v>1060930.8799999999</v>
      </c>
      <c r="D134" s="70"/>
      <c r="E134" s="79">
        <v>1047973.16</v>
      </c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70"/>
      <c r="X134" s="70"/>
      <c r="Y134" s="70"/>
      <c r="Z134" s="70"/>
      <c r="AA134" s="70">
        <f t="shared" si="1"/>
        <v>2108904.04</v>
      </c>
    </row>
    <row r="135" spans="1:27" x14ac:dyDescent="0.3">
      <c r="A135" s="32" t="s">
        <v>2</v>
      </c>
      <c r="C135" s="70">
        <v>974869.21</v>
      </c>
      <c r="D135" s="70"/>
      <c r="E135" s="79">
        <v>982790.44000000006</v>
      </c>
      <c r="F135" s="70"/>
      <c r="G135" s="70"/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/>
      <c r="V135" s="70"/>
      <c r="W135" s="70"/>
      <c r="X135" s="70"/>
      <c r="Y135" s="70"/>
      <c r="Z135" s="70"/>
      <c r="AA135" s="70">
        <f t="shared" ref="AA135:AA198" si="2">SUM(C135:Z135)</f>
        <v>1957659.65</v>
      </c>
    </row>
    <row r="136" spans="1:27" ht="15" x14ac:dyDescent="0.3">
      <c r="A136" s="32" t="s">
        <v>88</v>
      </c>
      <c r="C136" s="70">
        <v>0</v>
      </c>
      <c r="D136" s="70"/>
      <c r="E136" s="79">
        <v>0</v>
      </c>
      <c r="F136" s="70"/>
      <c r="G136" s="70"/>
      <c r="H136" s="70"/>
      <c r="I136" s="70"/>
      <c r="J136" s="70"/>
      <c r="K136" s="70"/>
      <c r="L136" s="70"/>
      <c r="M136" s="70"/>
      <c r="N136" s="70"/>
      <c r="O136" s="70"/>
      <c r="P136" s="70"/>
      <c r="Q136" s="70"/>
      <c r="R136" s="70"/>
      <c r="S136" s="70"/>
      <c r="T136" s="70"/>
      <c r="U136" s="70"/>
      <c r="V136" s="70"/>
      <c r="W136" s="70"/>
      <c r="X136" s="70"/>
      <c r="Y136" s="70"/>
      <c r="Z136" s="70"/>
      <c r="AA136" s="70">
        <f t="shared" si="2"/>
        <v>0</v>
      </c>
    </row>
    <row r="137" spans="1:27" x14ac:dyDescent="0.3">
      <c r="A137" s="32" t="s">
        <v>31</v>
      </c>
      <c r="C137" s="70">
        <v>86061.670000000013</v>
      </c>
      <c r="D137" s="70"/>
      <c r="E137" s="79">
        <v>65182.720000000001</v>
      </c>
      <c r="F137" s="70"/>
      <c r="G137" s="70"/>
      <c r="H137" s="70"/>
      <c r="I137" s="70"/>
      <c r="J137" s="70"/>
      <c r="K137" s="70"/>
      <c r="L137" s="70"/>
      <c r="M137" s="70"/>
      <c r="N137" s="70"/>
      <c r="O137" s="70"/>
      <c r="P137" s="70"/>
      <c r="Q137" s="70"/>
      <c r="R137" s="70"/>
      <c r="S137" s="70"/>
      <c r="T137" s="70"/>
      <c r="U137" s="70"/>
      <c r="V137" s="70"/>
      <c r="W137" s="70"/>
      <c r="X137" s="70"/>
      <c r="Y137" s="70"/>
      <c r="Z137" s="70"/>
      <c r="AA137" s="70">
        <f t="shared" si="2"/>
        <v>151244.39000000001</v>
      </c>
    </row>
    <row r="138" spans="1:27" x14ac:dyDescent="0.3">
      <c r="A138" s="32" t="s">
        <v>87</v>
      </c>
      <c r="C138" s="70">
        <v>36145.901399999995</v>
      </c>
      <c r="D138" s="70"/>
      <c r="E138" s="79">
        <v>27376.742400000003</v>
      </c>
      <c r="F138" s="70"/>
      <c r="G138" s="70"/>
      <c r="H138" s="70"/>
      <c r="I138" s="70"/>
      <c r="J138" s="70"/>
      <c r="K138" s="70"/>
      <c r="L138" s="70"/>
      <c r="M138" s="70"/>
      <c r="N138" s="70"/>
      <c r="O138" s="70"/>
      <c r="P138" s="70"/>
      <c r="Q138" s="70"/>
      <c r="R138" s="70"/>
      <c r="S138" s="70"/>
      <c r="T138" s="70"/>
      <c r="U138" s="70"/>
      <c r="V138" s="70"/>
      <c r="W138" s="70"/>
      <c r="X138" s="70"/>
      <c r="Y138" s="70"/>
      <c r="Z138" s="70"/>
      <c r="AA138" s="70">
        <f t="shared" si="2"/>
        <v>63522.643799999998</v>
      </c>
    </row>
    <row r="139" spans="1:27" ht="15" x14ac:dyDescent="0.3">
      <c r="A139" s="32" t="s">
        <v>89</v>
      </c>
      <c r="C139" s="70">
        <v>8606.1670000000013</v>
      </c>
      <c r="D139" s="70"/>
      <c r="E139" s="79">
        <v>6518.2720000000008</v>
      </c>
      <c r="F139" s="70"/>
      <c r="G139" s="70"/>
      <c r="H139" s="70"/>
      <c r="I139" s="70"/>
      <c r="J139" s="70"/>
      <c r="K139" s="70"/>
      <c r="L139" s="70"/>
      <c r="M139" s="70"/>
      <c r="N139" s="70"/>
      <c r="O139" s="70"/>
      <c r="P139" s="70"/>
      <c r="Q139" s="70"/>
      <c r="R139" s="70"/>
      <c r="S139" s="70"/>
      <c r="T139" s="70"/>
      <c r="U139" s="70"/>
      <c r="V139" s="70"/>
      <c r="W139" s="70"/>
      <c r="X139" s="70"/>
      <c r="Y139" s="70"/>
      <c r="Z139" s="70"/>
      <c r="AA139" s="70">
        <f t="shared" si="2"/>
        <v>15124.439000000002</v>
      </c>
    </row>
    <row r="140" spans="1:27" x14ac:dyDescent="0.3">
      <c r="C140" s="70"/>
      <c r="D140" s="70"/>
      <c r="E140" s="79"/>
      <c r="F140" s="70"/>
      <c r="G140" s="70"/>
      <c r="H140" s="70"/>
      <c r="I140" s="70"/>
      <c r="J140" s="70"/>
      <c r="K140" s="70"/>
      <c r="L140" s="70"/>
      <c r="M140" s="70"/>
      <c r="N140" s="70"/>
      <c r="O140" s="70"/>
      <c r="P140" s="70"/>
      <c r="Q140" s="70"/>
      <c r="R140" s="70"/>
      <c r="S140" s="70"/>
      <c r="T140" s="70"/>
      <c r="U140" s="70"/>
      <c r="V140" s="70"/>
      <c r="W140" s="70"/>
      <c r="X140" s="70"/>
      <c r="Y140" s="70"/>
      <c r="Z140" s="70"/>
      <c r="AA140" s="70"/>
    </row>
    <row r="141" spans="1:27" ht="15.5" x14ac:dyDescent="0.35">
      <c r="A141" s="77" t="s">
        <v>109</v>
      </c>
      <c r="C141" s="72"/>
      <c r="D141" s="70"/>
      <c r="E141" s="80"/>
      <c r="F141" s="70"/>
      <c r="G141" s="72"/>
      <c r="H141" s="70"/>
      <c r="I141" s="73"/>
      <c r="J141" s="70"/>
      <c r="K141" s="73"/>
      <c r="L141" s="70"/>
      <c r="M141" s="72"/>
      <c r="N141" s="70"/>
      <c r="O141" s="73"/>
      <c r="P141" s="70"/>
      <c r="Q141" s="74"/>
      <c r="R141" s="70"/>
      <c r="S141" s="72"/>
      <c r="T141" s="70"/>
      <c r="U141" s="72"/>
      <c r="V141" s="70"/>
      <c r="W141" s="72"/>
      <c r="X141" s="70"/>
      <c r="Y141" s="72"/>
      <c r="Z141" s="70"/>
      <c r="AA141" s="70"/>
    </row>
    <row r="142" spans="1:27" x14ac:dyDescent="0.3">
      <c r="A142" s="32" t="s">
        <v>1</v>
      </c>
      <c r="C142" s="70">
        <v>76893.489999999991</v>
      </c>
      <c r="D142" s="70"/>
      <c r="E142" s="79">
        <v>66064.509999999995</v>
      </c>
      <c r="F142" s="70"/>
      <c r="G142" s="70"/>
      <c r="H142" s="70"/>
      <c r="I142" s="70"/>
      <c r="J142" s="70"/>
      <c r="K142" s="70"/>
      <c r="L142" s="70"/>
      <c r="M142" s="70"/>
      <c r="N142" s="70"/>
      <c r="O142" s="70"/>
      <c r="P142" s="70"/>
      <c r="Q142" s="70"/>
      <c r="R142" s="70"/>
      <c r="S142" s="70"/>
      <c r="T142" s="70"/>
      <c r="U142" s="70"/>
      <c r="V142" s="70"/>
      <c r="W142" s="70"/>
      <c r="X142" s="70"/>
      <c r="Y142" s="70"/>
      <c r="Z142" s="70"/>
      <c r="AA142" s="70">
        <f t="shared" si="2"/>
        <v>142958</v>
      </c>
    </row>
    <row r="143" spans="1:27" x14ac:dyDescent="0.3">
      <c r="A143" s="32" t="s">
        <v>2</v>
      </c>
      <c r="C143" s="70">
        <v>64588.280000000006</v>
      </c>
      <c r="D143" s="70"/>
      <c r="E143" s="79">
        <v>62556.76</v>
      </c>
      <c r="F143" s="70"/>
      <c r="G143" s="70"/>
      <c r="H143" s="70"/>
      <c r="I143" s="70"/>
      <c r="J143" s="70"/>
      <c r="K143" s="70"/>
      <c r="L143" s="70"/>
      <c r="M143" s="70"/>
      <c r="N143" s="70"/>
      <c r="O143" s="70"/>
      <c r="P143" s="70"/>
      <c r="Q143" s="70"/>
      <c r="R143" s="70"/>
      <c r="S143" s="70"/>
      <c r="T143" s="70"/>
      <c r="U143" s="70"/>
      <c r="V143" s="70"/>
      <c r="W143" s="70"/>
      <c r="X143" s="70"/>
      <c r="Y143" s="70"/>
      <c r="Z143" s="70"/>
      <c r="AA143" s="70">
        <f t="shared" si="2"/>
        <v>127145.04000000001</v>
      </c>
    </row>
    <row r="144" spans="1:27" ht="15" x14ac:dyDescent="0.3">
      <c r="A144" s="32" t="s">
        <v>88</v>
      </c>
      <c r="C144" s="70">
        <v>0</v>
      </c>
      <c r="D144" s="70"/>
      <c r="E144" s="79">
        <v>0</v>
      </c>
      <c r="F144" s="70"/>
      <c r="G144" s="70"/>
      <c r="H144" s="70"/>
      <c r="I144" s="70"/>
      <c r="J144" s="70"/>
      <c r="K144" s="70"/>
      <c r="L144" s="70"/>
      <c r="M144" s="70"/>
      <c r="N144" s="70"/>
      <c r="O144" s="70"/>
      <c r="P144" s="70"/>
      <c r="Q144" s="70"/>
      <c r="R144" s="70"/>
      <c r="S144" s="70"/>
      <c r="T144" s="70"/>
      <c r="U144" s="70"/>
      <c r="V144" s="70"/>
      <c r="W144" s="70"/>
      <c r="X144" s="70"/>
      <c r="Y144" s="70"/>
      <c r="Z144" s="70"/>
      <c r="AA144" s="70">
        <f t="shared" si="2"/>
        <v>0</v>
      </c>
    </row>
    <row r="145" spans="1:27" x14ac:dyDescent="0.3">
      <c r="A145" s="32" t="s">
        <v>31</v>
      </c>
      <c r="C145" s="70">
        <v>12305.210000000001</v>
      </c>
      <c r="D145" s="70"/>
      <c r="E145" s="79">
        <v>3507.75</v>
      </c>
      <c r="F145" s="70"/>
      <c r="G145" s="70"/>
      <c r="H145" s="70"/>
      <c r="I145" s="70"/>
      <c r="J145" s="70"/>
      <c r="K145" s="70"/>
      <c r="L145" s="70"/>
      <c r="M145" s="70"/>
      <c r="N145" s="70"/>
      <c r="O145" s="70"/>
      <c r="P145" s="70"/>
      <c r="Q145" s="70"/>
      <c r="R145" s="70"/>
      <c r="S145" s="70"/>
      <c r="T145" s="70"/>
      <c r="U145" s="70"/>
      <c r="V145" s="70"/>
      <c r="W145" s="70"/>
      <c r="X145" s="70"/>
      <c r="Y145" s="70"/>
      <c r="Z145" s="70"/>
      <c r="AA145" s="70">
        <f t="shared" si="2"/>
        <v>15812.960000000001</v>
      </c>
    </row>
    <row r="146" spans="1:27" x14ac:dyDescent="0.3">
      <c r="A146" s="32" t="s">
        <v>87</v>
      </c>
      <c r="C146" s="70">
        <v>5168.1881999999996</v>
      </c>
      <c r="D146" s="70"/>
      <c r="E146" s="79">
        <v>1473.2549999999999</v>
      </c>
      <c r="F146" s="70"/>
      <c r="G146" s="70"/>
      <c r="H146" s="70"/>
      <c r="I146" s="70"/>
      <c r="J146" s="70"/>
      <c r="K146" s="70"/>
      <c r="L146" s="70"/>
      <c r="M146" s="70"/>
      <c r="N146" s="70"/>
      <c r="O146" s="70"/>
      <c r="P146" s="70"/>
      <c r="Q146" s="70"/>
      <c r="R146" s="70"/>
      <c r="S146" s="70"/>
      <c r="T146" s="70"/>
      <c r="U146" s="70"/>
      <c r="V146" s="70"/>
      <c r="W146" s="70"/>
      <c r="X146" s="70"/>
      <c r="Y146" s="70"/>
      <c r="Z146" s="70"/>
      <c r="AA146" s="70">
        <f t="shared" si="2"/>
        <v>6641.4431999999997</v>
      </c>
    </row>
    <row r="147" spans="1:27" ht="15" x14ac:dyDescent="0.3">
      <c r="A147" s="32" t="s">
        <v>89</v>
      </c>
      <c r="C147" s="70">
        <v>1230.5210000000002</v>
      </c>
      <c r="D147" s="70"/>
      <c r="E147" s="79">
        <v>350.77499999999998</v>
      </c>
      <c r="F147" s="70"/>
      <c r="G147" s="70"/>
      <c r="H147" s="70"/>
      <c r="I147" s="70"/>
      <c r="J147" s="70"/>
      <c r="K147" s="70"/>
      <c r="L147" s="70"/>
      <c r="M147" s="70"/>
      <c r="N147" s="70"/>
      <c r="O147" s="70"/>
      <c r="P147" s="70"/>
      <c r="Q147" s="70"/>
      <c r="R147" s="70"/>
      <c r="S147" s="70"/>
      <c r="T147" s="70"/>
      <c r="U147" s="70"/>
      <c r="V147" s="70"/>
      <c r="W147" s="70"/>
      <c r="X147" s="70"/>
      <c r="Y147" s="70"/>
      <c r="Z147" s="70"/>
      <c r="AA147" s="70">
        <f t="shared" si="2"/>
        <v>1581.2960000000003</v>
      </c>
    </row>
    <row r="148" spans="1:27" x14ac:dyDescent="0.3">
      <c r="C148" s="70"/>
      <c r="D148" s="70"/>
      <c r="E148" s="79"/>
      <c r="F148" s="70"/>
      <c r="G148" s="70"/>
      <c r="H148" s="70"/>
      <c r="I148" s="70"/>
      <c r="J148" s="70"/>
      <c r="K148" s="70"/>
      <c r="L148" s="70"/>
      <c r="M148" s="70"/>
      <c r="N148" s="70"/>
      <c r="O148" s="70"/>
      <c r="P148" s="70"/>
      <c r="Q148" s="70"/>
      <c r="R148" s="70"/>
      <c r="S148" s="70"/>
      <c r="T148" s="70"/>
      <c r="U148" s="70"/>
      <c r="V148" s="70"/>
      <c r="W148" s="70"/>
      <c r="X148" s="70"/>
      <c r="Y148" s="70"/>
      <c r="Z148" s="70"/>
      <c r="AA148" s="70"/>
    </row>
    <row r="149" spans="1:27" ht="15.5" x14ac:dyDescent="0.35">
      <c r="A149" s="38" t="s">
        <v>110</v>
      </c>
      <c r="C149" s="72"/>
      <c r="D149" s="70"/>
      <c r="E149" s="80"/>
      <c r="F149" s="70"/>
      <c r="G149" s="72"/>
      <c r="H149" s="70"/>
      <c r="I149" s="73"/>
      <c r="J149" s="70"/>
      <c r="K149" s="73"/>
      <c r="L149" s="70"/>
      <c r="M149" s="72"/>
      <c r="N149" s="70"/>
      <c r="O149" s="73"/>
      <c r="P149" s="70"/>
      <c r="Q149" s="74"/>
      <c r="R149" s="70"/>
      <c r="S149" s="72"/>
      <c r="T149" s="70"/>
      <c r="U149" s="72"/>
      <c r="V149" s="70"/>
      <c r="W149" s="72"/>
      <c r="X149" s="70"/>
      <c r="Y149" s="72"/>
      <c r="Z149" s="70"/>
      <c r="AA149" s="70"/>
    </row>
    <row r="150" spans="1:27" x14ac:dyDescent="0.3">
      <c r="A150" s="32" t="s">
        <v>1</v>
      </c>
      <c r="C150" s="70">
        <v>1384195.1500000001</v>
      </c>
      <c r="D150" s="70"/>
      <c r="E150" s="79">
        <v>1153218.1499999999</v>
      </c>
      <c r="F150" s="70"/>
      <c r="G150" s="70"/>
      <c r="H150" s="70"/>
      <c r="I150" s="70"/>
      <c r="J150" s="70"/>
      <c r="K150" s="70"/>
      <c r="L150" s="70"/>
      <c r="M150" s="70"/>
      <c r="N150" s="70"/>
      <c r="O150" s="70"/>
      <c r="P150" s="70"/>
      <c r="Q150" s="70"/>
      <c r="R150" s="70"/>
      <c r="S150" s="70"/>
      <c r="T150" s="70"/>
      <c r="U150" s="70"/>
      <c r="V150" s="70"/>
      <c r="W150" s="70"/>
      <c r="X150" s="70"/>
      <c r="Y150" s="70"/>
      <c r="Z150" s="70"/>
      <c r="AA150" s="70">
        <f t="shared" si="2"/>
        <v>2537413.2999999998</v>
      </c>
    </row>
    <row r="151" spans="1:27" x14ac:dyDescent="0.3">
      <c r="A151" s="32" t="s">
        <v>2</v>
      </c>
      <c r="C151" s="70">
        <v>1279652.5199999998</v>
      </c>
      <c r="D151" s="70"/>
      <c r="E151" s="79">
        <v>1054477.94</v>
      </c>
      <c r="F151" s="70"/>
      <c r="G151" s="70"/>
      <c r="H151" s="70"/>
      <c r="I151" s="70"/>
      <c r="J151" s="70"/>
      <c r="K151" s="70"/>
      <c r="L151" s="70"/>
      <c r="M151" s="70"/>
      <c r="N151" s="70"/>
      <c r="O151" s="70"/>
      <c r="P151" s="70"/>
      <c r="Q151" s="70"/>
      <c r="R151" s="70"/>
      <c r="S151" s="70"/>
      <c r="T151" s="70"/>
      <c r="U151" s="70"/>
      <c r="V151" s="70"/>
      <c r="W151" s="70"/>
      <c r="X151" s="70"/>
      <c r="Y151" s="70"/>
      <c r="Z151" s="70"/>
      <c r="AA151" s="70">
        <f t="shared" si="2"/>
        <v>2334130.46</v>
      </c>
    </row>
    <row r="152" spans="1:27" ht="15" x14ac:dyDescent="0.3">
      <c r="A152" s="32" t="s">
        <v>88</v>
      </c>
      <c r="C152" s="70">
        <v>0</v>
      </c>
      <c r="D152" s="70"/>
      <c r="E152" s="79">
        <v>0</v>
      </c>
      <c r="F152" s="70"/>
      <c r="G152" s="70"/>
      <c r="H152" s="70"/>
      <c r="I152" s="70"/>
      <c r="J152" s="70"/>
      <c r="K152" s="70"/>
      <c r="L152" s="70"/>
      <c r="M152" s="70"/>
      <c r="N152" s="70"/>
      <c r="O152" s="70"/>
      <c r="P152" s="70"/>
      <c r="Q152" s="70"/>
      <c r="R152" s="70"/>
      <c r="S152" s="70"/>
      <c r="T152" s="70"/>
      <c r="U152" s="70"/>
      <c r="V152" s="70"/>
      <c r="W152" s="70"/>
      <c r="X152" s="70"/>
      <c r="Y152" s="70"/>
      <c r="Z152" s="70"/>
      <c r="AA152" s="70">
        <f t="shared" si="2"/>
        <v>0</v>
      </c>
    </row>
    <row r="153" spans="1:27" x14ac:dyDescent="0.3">
      <c r="A153" s="32" t="s">
        <v>31</v>
      </c>
      <c r="C153" s="70">
        <v>104542.63000000002</v>
      </c>
      <c r="D153" s="70"/>
      <c r="E153" s="79">
        <v>98740.209999999992</v>
      </c>
      <c r="F153" s="70"/>
      <c r="G153" s="70"/>
      <c r="H153" s="70"/>
      <c r="I153" s="70"/>
      <c r="J153" s="70"/>
      <c r="K153" s="70"/>
      <c r="L153" s="70"/>
      <c r="M153" s="70"/>
      <c r="N153" s="70"/>
      <c r="O153" s="70"/>
      <c r="P153" s="70"/>
      <c r="Q153" s="70"/>
      <c r="R153" s="70"/>
      <c r="S153" s="70"/>
      <c r="T153" s="70"/>
      <c r="U153" s="70"/>
      <c r="V153" s="70"/>
      <c r="W153" s="70"/>
      <c r="X153" s="70"/>
      <c r="Y153" s="70"/>
      <c r="Z153" s="70"/>
      <c r="AA153" s="70">
        <f t="shared" si="2"/>
        <v>203282.84000000003</v>
      </c>
    </row>
    <row r="154" spans="1:27" x14ac:dyDescent="0.3">
      <c r="A154" s="32" t="s">
        <v>87</v>
      </c>
      <c r="C154" s="70">
        <v>43907.904599999994</v>
      </c>
      <c r="D154" s="70"/>
      <c r="E154" s="79">
        <v>41470.888200000001</v>
      </c>
      <c r="F154" s="70"/>
      <c r="G154" s="70"/>
      <c r="H154" s="70"/>
      <c r="I154" s="70"/>
      <c r="J154" s="70"/>
      <c r="K154" s="70"/>
      <c r="L154" s="70"/>
      <c r="M154" s="70"/>
      <c r="N154" s="70"/>
      <c r="O154" s="70"/>
      <c r="P154" s="70"/>
      <c r="Q154" s="70"/>
      <c r="R154" s="70"/>
      <c r="S154" s="70"/>
      <c r="T154" s="70"/>
      <c r="U154" s="70"/>
      <c r="V154" s="70"/>
      <c r="W154" s="70"/>
      <c r="X154" s="70"/>
      <c r="Y154" s="70"/>
      <c r="Z154" s="70"/>
      <c r="AA154" s="70">
        <f t="shared" si="2"/>
        <v>85378.792799999996</v>
      </c>
    </row>
    <row r="155" spans="1:27" ht="15" x14ac:dyDescent="0.3">
      <c r="A155" s="32" t="s">
        <v>89</v>
      </c>
      <c r="C155" s="70">
        <v>10454.263000000001</v>
      </c>
      <c r="D155" s="70"/>
      <c r="E155" s="79">
        <v>9874.0210000000006</v>
      </c>
      <c r="F155" s="70"/>
      <c r="G155" s="70"/>
      <c r="H155" s="70"/>
      <c r="I155" s="70"/>
      <c r="J155" s="70"/>
      <c r="K155" s="70"/>
      <c r="L155" s="70"/>
      <c r="M155" s="70"/>
      <c r="N155" s="70"/>
      <c r="O155" s="70"/>
      <c r="P155" s="70"/>
      <c r="Q155" s="70"/>
      <c r="R155" s="70"/>
      <c r="S155" s="70"/>
      <c r="T155" s="70"/>
      <c r="U155" s="70"/>
      <c r="V155" s="70"/>
      <c r="W155" s="70"/>
      <c r="X155" s="70"/>
      <c r="Y155" s="70"/>
      <c r="Z155" s="70"/>
      <c r="AA155" s="70">
        <f t="shared" si="2"/>
        <v>20328.284</v>
      </c>
    </row>
    <row r="156" spans="1:27" x14ac:dyDescent="0.3">
      <c r="C156" s="70"/>
      <c r="D156" s="70"/>
      <c r="E156" s="79"/>
      <c r="F156" s="70"/>
      <c r="G156" s="70"/>
      <c r="H156" s="70"/>
      <c r="I156" s="70"/>
      <c r="J156" s="70"/>
      <c r="K156" s="70"/>
      <c r="L156" s="70"/>
      <c r="M156" s="70"/>
      <c r="N156" s="70"/>
      <c r="O156" s="70"/>
      <c r="P156" s="70"/>
      <c r="Q156" s="70"/>
      <c r="R156" s="70"/>
      <c r="S156" s="70"/>
      <c r="T156" s="70"/>
      <c r="U156" s="70"/>
      <c r="V156" s="70"/>
      <c r="W156" s="70"/>
      <c r="X156" s="70"/>
      <c r="Y156" s="70"/>
      <c r="Z156" s="70"/>
      <c r="AA156" s="70"/>
    </row>
    <row r="157" spans="1:27" ht="15.5" x14ac:dyDescent="0.35">
      <c r="A157" s="38" t="s">
        <v>149</v>
      </c>
      <c r="C157" s="72"/>
      <c r="D157" s="70"/>
      <c r="E157" s="80"/>
      <c r="F157" s="70"/>
      <c r="G157" s="72"/>
      <c r="H157" s="70"/>
      <c r="I157" s="73"/>
      <c r="J157" s="70"/>
      <c r="K157" s="73"/>
      <c r="L157" s="70"/>
      <c r="M157" s="72"/>
      <c r="N157" s="70"/>
      <c r="O157" s="73"/>
      <c r="P157" s="70"/>
      <c r="Q157" s="74"/>
      <c r="R157" s="70"/>
      <c r="S157" s="72"/>
      <c r="T157" s="70"/>
      <c r="U157" s="72"/>
      <c r="V157" s="70"/>
      <c r="W157" s="72"/>
      <c r="X157" s="70"/>
      <c r="Y157" s="72"/>
      <c r="Z157" s="70"/>
      <c r="AA157" s="70"/>
    </row>
    <row r="158" spans="1:27" x14ac:dyDescent="0.3">
      <c r="A158" s="32" t="s">
        <v>1</v>
      </c>
      <c r="C158" s="70">
        <v>152952.57999999999</v>
      </c>
      <c r="D158" s="70"/>
      <c r="E158" s="79">
        <v>160269.94</v>
      </c>
      <c r="F158" s="70"/>
      <c r="G158" s="70"/>
      <c r="H158" s="70"/>
      <c r="I158" s="70"/>
      <c r="J158" s="70"/>
      <c r="K158" s="70"/>
      <c r="L158" s="70"/>
      <c r="M158" s="70"/>
      <c r="N158" s="70"/>
      <c r="O158" s="70"/>
      <c r="P158" s="70"/>
      <c r="Q158" s="70"/>
      <c r="R158" s="70"/>
      <c r="S158" s="70"/>
      <c r="T158" s="70"/>
      <c r="U158" s="70"/>
      <c r="V158" s="70"/>
      <c r="W158" s="70"/>
      <c r="X158" s="70"/>
      <c r="Y158" s="70"/>
      <c r="Z158" s="70"/>
      <c r="AA158" s="70">
        <f t="shared" si="2"/>
        <v>313222.52</v>
      </c>
    </row>
    <row r="159" spans="1:27" x14ac:dyDescent="0.3">
      <c r="A159" s="32" t="s">
        <v>2</v>
      </c>
      <c r="C159" s="70">
        <v>136842.74000000002</v>
      </c>
      <c r="D159" s="70"/>
      <c r="E159" s="79">
        <v>145020.27000000002</v>
      </c>
      <c r="F159" s="70"/>
      <c r="G159" s="70"/>
      <c r="H159" s="70"/>
      <c r="I159" s="70"/>
      <c r="J159" s="70"/>
      <c r="K159" s="70"/>
      <c r="L159" s="70"/>
      <c r="M159" s="70"/>
      <c r="N159" s="70"/>
      <c r="O159" s="70"/>
      <c r="P159" s="70"/>
      <c r="Q159" s="70"/>
      <c r="R159" s="70"/>
      <c r="S159" s="70"/>
      <c r="T159" s="70"/>
      <c r="U159" s="70"/>
      <c r="V159" s="70"/>
      <c r="W159" s="70"/>
      <c r="X159" s="70"/>
      <c r="Y159" s="70"/>
      <c r="Z159" s="70"/>
      <c r="AA159" s="70">
        <f t="shared" si="2"/>
        <v>281863.01</v>
      </c>
    </row>
    <row r="160" spans="1:27" ht="15" x14ac:dyDescent="0.3">
      <c r="A160" s="32" t="s">
        <v>88</v>
      </c>
      <c r="C160" s="70">
        <v>0</v>
      </c>
      <c r="D160" s="70"/>
      <c r="E160" s="79">
        <v>0</v>
      </c>
      <c r="F160" s="70"/>
      <c r="G160" s="70"/>
      <c r="H160" s="70"/>
      <c r="I160" s="70"/>
      <c r="J160" s="70"/>
      <c r="K160" s="70"/>
      <c r="L160" s="70"/>
      <c r="M160" s="70"/>
      <c r="N160" s="70"/>
      <c r="O160" s="70"/>
      <c r="P160" s="70"/>
      <c r="Q160" s="70"/>
      <c r="R160" s="70"/>
      <c r="S160" s="70"/>
      <c r="T160" s="70"/>
      <c r="U160" s="70"/>
      <c r="V160" s="70"/>
      <c r="W160" s="70"/>
      <c r="X160" s="70"/>
      <c r="Y160" s="70"/>
      <c r="Z160" s="70"/>
      <c r="AA160" s="70">
        <f t="shared" si="2"/>
        <v>0</v>
      </c>
    </row>
    <row r="161" spans="1:27" x14ac:dyDescent="0.3">
      <c r="A161" s="32" t="s">
        <v>31</v>
      </c>
      <c r="C161" s="70">
        <v>16109.84</v>
      </c>
      <c r="D161" s="70"/>
      <c r="E161" s="79">
        <v>15249.669999999998</v>
      </c>
      <c r="F161" s="70"/>
      <c r="G161" s="70"/>
      <c r="H161" s="70"/>
      <c r="I161" s="70"/>
      <c r="J161" s="70"/>
      <c r="K161" s="70"/>
      <c r="L161" s="70"/>
      <c r="M161" s="70"/>
      <c r="N161" s="70"/>
      <c r="O161" s="70"/>
      <c r="P161" s="70"/>
      <c r="Q161" s="70"/>
      <c r="R161" s="70"/>
      <c r="S161" s="70"/>
      <c r="T161" s="70"/>
      <c r="U161" s="70"/>
      <c r="V161" s="70"/>
      <c r="W161" s="70"/>
      <c r="X161" s="70"/>
      <c r="Y161" s="70"/>
      <c r="Z161" s="70"/>
      <c r="AA161" s="70">
        <f t="shared" si="2"/>
        <v>31359.51</v>
      </c>
    </row>
    <row r="162" spans="1:27" x14ac:dyDescent="0.3">
      <c r="A162" s="32" t="s">
        <v>87</v>
      </c>
      <c r="C162" s="70">
        <v>6766.1327999999985</v>
      </c>
      <c r="D162" s="70"/>
      <c r="E162" s="79">
        <v>6404.8614000000007</v>
      </c>
      <c r="F162" s="70"/>
      <c r="G162" s="70"/>
      <c r="H162" s="70"/>
      <c r="I162" s="70"/>
      <c r="J162" s="70"/>
      <c r="K162" s="70"/>
      <c r="L162" s="70"/>
      <c r="M162" s="70"/>
      <c r="N162" s="70"/>
      <c r="O162" s="70"/>
      <c r="P162" s="70"/>
      <c r="Q162" s="70"/>
      <c r="R162" s="70"/>
      <c r="S162" s="70"/>
      <c r="T162" s="70"/>
      <c r="U162" s="70"/>
      <c r="V162" s="70"/>
      <c r="W162" s="70"/>
      <c r="X162" s="70"/>
      <c r="Y162" s="70"/>
      <c r="Z162" s="70"/>
      <c r="AA162" s="70">
        <f t="shared" si="2"/>
        <v>13170.994199999999</v>
      </c>
    </row>
    <row r="163" spans="1:27" ht="15" x14ac:dyDescent="0.3">
      <c r="A163" s="32" t="s">
        <v>89</v>
      </c>
      <c r="C163" s="70">
        <v>1610.9840000000004</v>
      </c>
      <c r="D163" s="70"/>
      <c r="E163" s="79">
        <v>1524.9670000000001</v>
      </c>
      <c r="F163" s="70"/>
      <c r="G163" s="70"/>
      <c r="H163" s="70"/>
      <c r="I163" s="70"/>
      <c r="J163" s="70"/>
      <c r="K163" s="70"/>
      <c r="L163" s="70"/>
      <c r="M163" s="70"/>
      <c r="N163" s="70"/>
      <c r="O163" s="70"/>
      <c r="P163" s="70"/>
      <c r="Q163" s="70"/>
      <c r="R163" s="70"/>
      <c r="S163" s="70"/>
      <c r="T163" s="70"/>
      <c r="U163" s="70"/>
      <c r="V163" s="70"/>
      <c r="W163" s="70"/>
      <c r="X163" s="70"/>
      <c r="Y163" s="70"/>
      <c r="Z163" s="70"/>
      <c r="AA163" s="70">
        <f t="shared" si="2"/>
        <v>3135.9510000000005</v>
      </c>
    </row>
    <row r="164" spans="1:27" x14ac:dyDescent="0.3">
      <c r="C164" s="70"/>
      <c r="D164" s="70"/>
      <c r="E164" s="79"/>
      <c r="F164" s="70"/>
      <c r="G164" s="70"/>
      <c r="H164" s="70"/>
      <c r="I164" s="70"/>
      <c r="J164" s="70"/>
      <c r="K164" s="70"/>
      <c r="L164" s="70"/>
      <c r="M164" s="70"/>
      <c r="N164" s="70"/>
      <c r="O164" s="70"/>
      <c r="P164" s="70"/>
      <c r="Q164" s="70"/>
      <c r="R164" s="70"/>
      <c r="S164" s="70"/>
      <c r="T164" s="70"/>
      <c r="U164" s="70"/>
      <c r="V164" s="70"/>
      <c r="W164" s="70"/>
      <c r="X164" s="70"/>
      <c r="Y164" s="70"/>
      <c r="Z164" s="70"/>
      <c r="AA164" s="70"/>
    </row>
    <row r="165" spans="1:27" ht="15.5" x14ac:dyDescent="0.35">
      <c r="A165" s="38" t="s">
        <v>111</v>
      </c>
      <c r="C165" s="72"/>
      <c r="D165" s="70"/>
      <c r="E165" s="80"/>
      <c r="F165" s="70"/>
      <c r="G165" s="72"/>
      <c r="H165" s="70"/>
      <c r="I165" s="73"/>
      <c r="J165" s="70"/>
      <c r="K165" s="73"/>
      <c r="L165" s="70"/>
      <c r="M165" s="72"/>
      <c r="N165" s="70"/>
      <c r="O165" s="73"/>
      <c r="P165" s="70"/>
      <c r="Q165" s="74"/>
      <c r="R165" s="70"/>
      <c r="S165" s="72"/>
      <c r="T165" s="70"/>
      <c r="U165" s="72"/>
      <c r="V165" s="70"/>
      <c r="W165" s="72"/>
      <c r="X165" s="70"/>
      <c r="Y165" s="72"/>
      <c r="Z165" s="70"/>
      <c r="AA165" s="70"/>
    </row>
    <row r="166" spans="1:27" x14ac:dyDescent="0.3">
      <c r="A166" s="32" t="s">
        <v>1</v>
      </c>
      <c r="C166" s="70">
        <v>781547.71</v>
      </c>
      <c r="D166" s="70"/>
      <c r="E166" s="79">
        <v>765289.7300000001</v>
      </c>
      <c r="F166" s="70"/>
      <c r="G166" s="70"/>
      <c r="H166" s="70"/>
      <c r="I166" s="70"/>
      <c r="J166" s="70"/>
      <c r="K166" s="70"/>
      <c r="L166" s="70"/>
      <c r="M166" s="70"/>
      <c r="N166" s="70"/>
      <c r="O166" s="70"/>
      <c r="P166" s="70"/>
      <c r="Q166" s="70"/>
      <c r="R166" s="70"/>
      <c r="S166" s="70"/>
      <c r="T166" s="70"/>
      <c r="U166" s="70"/>
      <c r="V166" s="70"/>
      <c r="W166" s="70"/>
      <c r="X166" s="70"/>
      <c r="Y166" s="70"/>
      <c r="Z166" s="70"/>
      <c r="AA166" s="70">
        <f t="shared" si="2"/>
        <v>1546837.44</v>
      </c>
    </row>
    <row r="167" spans="1:27" x14ac:dyDescent="0.3">
      <c r="A167" s="32" t="s">
        <v>2</v>
      </c>
      <c r="C167" s="70">
        <v>724975.9</v>
      </c>
      <c r="D167" s="70"/>
      <c r="E167" s="79">
        <v>698183.1399999999</v>
      </c>
      <c r="F167" s="70"/>
      <c r="G167" s="70"/>
      <c r="H167" s="70"/>
      <c r="I167" s="70"/>
      <c r="J167" s="70"/>
      <c r="K167" s="70"/>
      <c r="L167" s="70"/>
      <c r="M167" s="70"/>
      <c r="N167" s="70"/>
      <c r="O167" s="70"/>
      <c r="P167" s="70"/>
      <c r="Q167" s="70"/>
      <c r="R167" s="70"/>
      <c r="S167" s="70"/>
      <c r="T167" s="70"/>
      <c r="U167" s="70"/>
      <c r="V167" s="70"/>
      <c r="W167" s="70"/>
      <c r="X167" s="70"/>
      <c r="Y167" s="70"/>
      <c r="Z167" s="70"/>
      <c r="AA167" s="70">
        <f t="shared" si="2"/>
        <v>1423159.04</v>
      </c>
    </row>
    <row r="168" spans="1:27" ht="15" x14ac:dyDescent="0.3">
      <c r="A168" s="32" t="s">
        <v>88</v>
      </c>
      <c r="C168" s="70">
        <v>0</v>
      </c>
      <c r="D168" s="70"/>
      <c r="E168" s="79">
        <v>0</v>
      </c>
      <c r="F168" s="70"/>
      <c r="G168" s="70"/>
      <c r="H168" s="70"/>
      <c r="I168" s="70"/>
      <c r="J168" s="70"/>
      <c r="K168" s="70"/>
      <c r="L168" s="70"/>
      <c r="M168" s="70"/>
      <c r="N168" s="70"/>
      <c r="O168" s="70"/>
      <c r="P168" s="70"/>
      <c r="Q168" s="70"/>
      <c r="R168" s="70"/>
      <c r="S168" s="70"/>
      <c r="T168" s="70"/>
      <c r="U168" s="70"/>
      <c r="V168" s="70"/>
      <c r="W168" s="70"/>
      <c r="X168" s="70"/>
      <c r="Y168" s="70"/>
      <c r="Z168" s="70"/>
      <c r="AA168" s="70">
        <f t="shared" si="2"/>
        <v>0</v>
      </c>
    </row>
    <row r="169" spans="1:27" x14ac:dyDescent="0.3">
      <c r="A169" s="32" t="s">
        <v>31</v>
      </c>
      <c r="C169" s="70">
        <v>56571.810000000005</v>
      </c>
      <c r="D169" s="70"/>
      <c r="E169" s="79">
        <v>67106.59</v>
      </c>
      <c r="F169" s="70"/>
      <c r="G169" s="70"/>
      <c r="H169" s="70"/>
      <c r="I169" s="70"/>
      <c r="J169" s="70"/>
      <c r="K169" s="70"/>
      <c r="L169" s="70"/>
      <c r="M169" s="70"/>
      <c r="N169" s="70"/>
      <c r="O169" s="70"/>
      <c r="P169" s="70"/>
      <c r="Q169" s="70"/>
      <c r="R169" s="70"/>
      <c r="S169" s="70"/>
      <c r="T169" s="70"/>
      <c r="U169" s="70"/>
      <c r="V169" s="70"/>
      <c r="W169" s="70"/>
      <c r="X169" s="70"/>
      <c r="Y169" s="70"/>
      <c r="Z169" s="70"/>
      <c r="AA169" s="70">
        <f t="shared" si="2"/>
        <v>123678.39999999999</v>
      </c>
    </row>
    <row r="170" spans="1:27" x14ac:dyDescent="0.3">
      <c r="A170" s="32" t="s">
        <v>87</v>
      </c>
      <c r="C170" s="70">
        <v>23760.160199999995</v>
      </c>
      <c r="D170" s="70"/>
      <c r="E170" s="79">
        <v>28184.767800000005</v>
      </c>
      <c r="F170" s="70"/>
      <c r="G170" s="70"/>
      <c r="H170" s="70"/>
      <c r="I170" s="70"/>
      <c r="J170" s="70"/>
      <c r="K170" s="70"/>
      <c r="L170" s="70"/>
      <c r="M170" s="70"/>
      <c r="N170" s="70"/>
      <c r="O170" s="70"/>
      <c r="P170" s="70"/>
      <c r="Q170" s="70"/>
      <c r="R170" s="70"/>
      <c r="S170" s="70"/>
      <c r="T170" s="70"/>
      <c r="U170" s="70"/>
      <c r="V170" s="70"/>
      <c r="W170" s="70"/>
      <c r="X170" s="70"/>
      <c r="Y170" s="70"/>
      <c r="Z170" s="70"/>
      <c r="AA170" s="70">
        <f t="shared" si="2"/>
        <v>51944.928</v>
      </c>
    </row>
    <row r="171" spans="1:27" ht="15" x14ac:dyDescent="0.3">
      <c r="A171" s="32" t="s">
        <v>89</v>
      </c>
      <c r="C171" s="70">
        <v>5657.1809999999996</v>
      </c>
      <c r="D171" s="70"/>
      <c r="E171" s="79">
        <v>6710.6589999999997</v>
      </c>
      <c r="F171" s="70"/>
      <c r="G171" s="70"/>
      <c r="H171" s="70"/>
      <c r="I171" s="70"/>
      <c r="J171" s="70"/>
      <c r="K171" s="70"/>
      <c r="L171" s="70"/>
      <c r="M171" s="70"/>
      <c r="N171" s="70"/>
      <c r="O171" s="70"/>
      <c r="P171" s="70"/>
      <c r="Q171" s="70"/>
      <c r="R171" s="70"/>
      <c r="S171" s="70"/>
      <c r="T171" s="70"/>
      <c r="U171" s="70"/>
      <c r="V171" s="70"/>
      <c r="W171" s="70"/>
      <c r="X171" s="70"/>
      <c r="Y171" s="70"/>
      <c r="Z171" s="70"/>
      <c r="AA171" s="70">
        <f t="shared" si="2"/>
        <v>12367.84</v>
      </c>
    </row>
    <row r="172" spans="1:27" x14ac:dyDescent="0.3">
      <c r="C172" s="70"/>
      <c r="D172" s="70"/>
      <c r="E172" s="79"/>
      <c r="F172" s="70"/>
      <c r="G172" s="70"/>
      <c r="H172" s="70"/>
      <c r="I172" s="70"/>
      <c r="J172" s="70"/>
      <c r="K172" s="70"/>
      <c r="L172" s="70"/>
      <c r="M172" s="70"/>
      <c r="N172" s="70"/>
      <c r="O172" s="70"/>
      <c r="P172" s="70"/>
      <c r="Q172" s="70"/>
      <c r="R172" s="70"/>
      <c r="S172" s="70"/>
      <c r="T172" s="70"/>
      <c r="U172" s="70"/>
      <c r="V172" s="70"/>
      <c r="W172" s="70"/>
      <c r="X172" s="70"/>
      <c r="Y172" s="70"/>
      <c r="Z172" s="70"/>
      <c r="AA172" s="70"/>
    </row>
    <row r="173" spans="1:27" ht="15.5" x14ac:dyDescent="0.35">
      <c r="A173" s="38" t="s">
        <v>112</v>
      </c>
      <c r="C173" s="72"/>
      <c r="D173" s="70"/>
      <c r="E173" s="80"/>
      <c r="F173" s="70"/>
      <c r="G173" s="72"/>
      <c r="H173" s="70"/>
      <c r="I173" s="73"/>
      <c r="J173" s="70"/>
      <c r="K173" s="73"/>
      <c r="L173" s="70"/>
      <c r="M173" s="72"/>
      <c r="N173" s="70"/>
      <c r="O173" s="73"/>
      <c r="P173" s="70"/>
      <c r="Q173" s="74"/>
      <c r="R173" s="70"/>
      <c r="S173" s="72"/>
      <c r="T173" s="70"/>
      <c r="U173" s="72"/>
      <c r="V173" s="70"/>
      <c r="W173" s="72"/>
      <c r="X173" s="70"/>
      <c r="Y173" s="72"/>
      <c r="Z173" s="70"/>
      <c r="AA173" s="70"/>
    </row>
    <row r="174" spans="1:27" x14ac:dyDescent="0.3">
      <c r="A174" s="32" t="s">
        <v>1</v>
      </c>
      <c r="C174" s="70">
        <v>1690598.09</v>
      </c>
      <c r="D174" s="70"/>
      <c r="E174" s="79">
        <v>1790005.2</v>
      </c>
      <c r="F174" s="70"/>
      <c r="G174" s="70"/>
      <c r="H174" s="70"/>
      <c r="I174" s="70"/>
      <c r="J174" s="70"/>
      <c r="K174" s="70"/>
      <c r="L174" s="70"/>
      <c r="M174" s="70"/>
      <c r="N174" s="70"/>
      <c r="O174" s="70"/>
      <c r="P174" s="70"/>
      <c r="Q174" s="70"/>
      <c r="R174" s="70"/>
      <c r="S174" s="70"/>
      <c r="T174" s="70"/>
      <c r="U174" s="70"/>
      <c r="V174" s="70"/>
      <c r="W174" s="70"/>
      <c r="X174" s="70"/>
      <c r="Y174" s="70"/>
      <c r="Z174" s="70"/>
      <c r="AA174" s="70">
        <f t="shared" si="2"/>
        <v>3480603.29</v>
      </c>
    </row>
    <row r="175" spans="1:27" x14ac:dyDescent="0.3">
      <c r="A175" s="32" t="s">
        <v>2</v>
      </c>
      <c r="C175" s="70">
        <v>1548671.1</v>
      </c>
      <c r="D175" s="70"/>
      <c r="E175" s="79">
        <v>1641015.85</v>
      </c>
      <c r="F175" s="70"/>
      <c r="G175" s="70"/>
      <c r="H175" s="70"/>
      <c r="I175" s="70"/>
      <c r="J175" s="70"/>
      <c r="K175" s="70"/>
      <c r="L175" s="70"/>
      <c r="M175" s="70"/>
      <c r="N175" s="70"/>
      <c r="O175" s="70"/>
      <c r="P175" s="70"/>
      <c r="Q175" s="70"/>
      <c r="R175" s="70"/>
      <c r="S175" s="70"/>
      <c r="T175" s="70"/>
      <c r="U175" s="70"/>
      <c r="V175" s="70"/>
      <c r="W175" s="70"/>
      <c r="X175" s="70"/>
      <c r="Y175" s="70"/>
      <c r="Z175" s="70"/>
      <c r="AA175" s="70">
        <f t="shared" si="2"/>
        <v>3189686.95</v>
      </c>
    </row>
    <row r="176" spans="1:27" ht="15" x14ac:dyDescent="0.3">
      <c r="A176" s="32" t="s">
        <v>88</v>
      </c>
      <c r="C176" s="70">
        <v>0</v>
      </c>
      <c r="D176" s="70"/>
      <c r="E176" s="79">
        <v>0</v>
      </c>
      <c r="F176" s="70"/>
      <c r="G176" s="70"/>
      <c r="H176" s="70"/>
      <c r="I176" s="70"/>
      <c r="J176" s="70"/>
      <c r="K176" s="70"/>
      <c r="L176" s="70"/>
      <c r="M176" s="70"/>
      <c r="N176" s="70"/>
      <c r="O176" s="70"/>
      <c r="P176" s="70"/>
      <c r="Q176" s="70"/>
      <c r="R176" s="70"/>
      <c r="S176" s="70"/>
      <c r="T176" s="70"/>
      <c r="U176" s="70"/>
      <c r="V176" s="70"/>
      <c r="W176" s="70"/>
      <c r="X176" s="70"/>
      <c r="Y176" s="70"/>
      <c r="Z176" s="70"/>
      <c r="AA176" s="70">
        <f t="shared" si="2"/>
        <v>0</v>
      </c>
    </row>
    <row r="177" spans="1:27" x14ac:dyDescent="0.3">
      <c r="A177" s="32" t="s">
        <v>31</v>
      </c>
      <c r="C177" s="70">
        <v>141926.99</v>
      </c>
      <c r="D177" s="70"/>
      <c r="E177" s="79">
        <v>148989.35</v>
      </c>
      <c r="F177" s="70"/>
      <c r="G177" s="70"/>
      <c r="H177" s="70"/>
      <c r="I177" s="70"/>
      <c r="J177" s="70"/>
      <c r="K177" s="70"/>
      <c r="L177" s="70"/>
      <c r="M177" s="70"/>
      <c r="N177" s="70"/>
      <c r="O177" s="70"/>
      <c r="P177" s="70"/>
      <c r="Q177" s="70"/>
      <c r="R177" s="70"/>
      <c r="S177" s="70"/>
      <c r="T177" s="70"/>
      <c r="U177" s="70"/>
      <c r="V177" s="70"/>
      <c r="W177" s="70"/>
      <c r="X177" s="70"/>
      <c r="Y177" s="70"/>
      <c r="Z177" s="70"/>
      <c r="AA177" s="70">
        <f t="shared" si="2"/>
        <v>290916.33999999997</v>
      </c>
    </row>
    <row r="178" spans="1:27" x14ac:dyDescent="0.3">
      <c r="A178" s="32" t="s">
        <v>87</v>
      </c>
      <c r="C178" s="70">
        <v>59609.335800000008</v>
      </c>
      <c r="D178" s="70"/>
      <c r="E178" s="79">
        <v>62575.527000000002</v>
      </c>
      <c r="F178" s="70"/>
      <c r="G178" s="70"/>
      <c r="H178" s="70"/>
      <c r="I178" s="70"/>
      <c r="J178" s="70"/>
      <c r="K178" s="70"/>
      <c r="L178" s="70"/>
      <c r="M178" s="70"/>
      <c r="N178" s="70"/>
      <c r="O178" s="70"/>
      <c r="P178" s="70"/>
      <c r="Q178" s="70"/>
      <c r="R178" s="70"/>
      <c r="S178" s="70"/>
      <c r="T178" s="70"/>
      <c r="U178" s="70"/>
      <c r="V178" s="70"/>
      <c r="W178" s="70"/>
      <c r="X178" s="70"/>
      <c r="Y178" s="70"/>
      <c r="Z178" s="70"/>
      <c r="AA178" s="70">
        <f t="shared" si="2"/>
        <v>122184.8628</v>
      </c>
    </row>
    <row r="179" spans="1:27" ht="15" x14ac:dyDescent="0.3">
      <c r="A179" s="32" t="s">
        <v>89</v>
      </c>
      <c r="C179" s="70">
        <v>14192.698999999997</v>
      </c>
      <c r="D179" s="70"/>
      <c r="E179" s="79">
        <v>14898.935000000001</v>
      </c>
      <c r="F179" s="70"/>
      <c r="G179" s="70"/>
      <c r="H179" s="70"/>
      <c r="I179" s="70"/>
      <c r="J179" s="70"/>
      <c r="K179" s="70"/>
      <c r="L179" s="70"/>
      <c r="M179" s="70"/>
      <c r="N179" s="70"/>
      <c r="O179" s="70"/>
      <c r="P179" s="70"/>
      <c r="Q179" s="70"/>
      <c r="R179" s="70"/>
      <c r="S179" s="70"/>
      <c r="T179" s="70"/>
      <c r="U179" s="70"/>
      <c r="V179" s="70"/>
      <c r="W179" s="70"/>
      <c r="X179" s="70"/>
      <c r="Y179" s="70"/>
      <c r="Z179" s="70"/>
      <c r="AA179" s="70">
        <f t="shared" si="2"/>
        <v>29091.633999999998</v>
      </c>
    </row>
    <row r="180" spans="1:27" x14ac:dyDescent="0.3">
      <c r="C180" s="70"/>
      <c r="D180" s="70"/>
      <c r="E180" s="79"/>
      <c r="F180" s="70"/>
      <c r="G180" s="70"/>
      <c r="H180" s="70"/>
      <c r="I180" s="70"/>
      <c r="J180" s="70"/>
      <c r="K180" s="70"/>
      <c r="L180" s="70"/>
      <c r="M180" s="70"/>
      <c r="N180" s="70"/>
      <c r="O180" s="70"/>
      <c r="P180" s="70"/>
      <c r="Q180" s="70"/>
      <c r="R180" s="70"/>
      <c r="S180" s="70"/>
      <c r="T180" s="70"/>
      <c r="U180" s="70"/>
      <c r="V180" s="70"/>
      <c r="W180" s="70"/>
      <c r="X180" s="70"/>
      <c r="Y180" s="70"/>
      <c r="Z180" s="70"/>
      <c r="AA180" s="70"/>
    </row>
    <row r="181" spans="1:27" ht="15.5" x14ac:dyDescent="0.35">
      <c r="A181" s="77" t="s">
        <v>113</v>
      </c>
      <c r="C181" s="72"/>
      <c r="D181" s="70"/>
      <c r="E181" s="80"/>
      <c r="F181" s="70"/>
      <c r="G181" s="72"/>
      <c r="H181" s="70"/>
      <c r="I181" s="73"/>
      <c r="J181" s="70"/>
      <c r="K181" s="73"/>
      <c r="L181" s="70"/>
      <c r="M181" s="72"/>
      <c r="N181" s="70"/>
      <c r="O181" s="73"/>
      <c r="P181" s="70"/>
      <c r="Q181" s="74"/>
      <c r="R181" s="70"/>
      <c r="S181" s="72"/>
      <c r="T181" s="70"/>
      <c r="U181" s="72"/>
      <c r="V181" s="70"/>
      <c r="W181" s="72"/>
      <c r="X181" s="70"/>
      <c r="Y181" s="72"/>
      <c r="Z181" s="70"/>
      <c r="AA181" s="70"/>
    </row>
    <row r="182" spans="1:27" x14ac:dyDescent="0.3">
      <c r="A182" s="32" t="s">
        <v>1</v>
      </c>
      <c r="C182" s="70">
        <v>1212700.6700000002</v>
      </c>
      <c r="D182" s="70"/>
      <c r="E182" s="79">
        <v>1111275.6000000001</v>
      </c>
      <c r="F182" s="70"/>
      <c r="G182" s="70"/>
      <c r="H182" s="70"/>
      <c r="I182" s="70"/>
      <c r="J182" s="70"/>
      <c r="K182" s="70"/>
      <c r="L182" s="70"/>
      <c r="M182" s="70"/>
      <c r="N182" s="70"/>
      <c r="O182" s="70"/>
      <c r="P182" s="70"/>
      <c r="Q182" s="70"/>
      <c r="R182" s="70"/>
      <c r="S182" s="70"/>
      <c r="T182" s="70"/>
      <c r="U182" s="70"/>
      <c r="V182" s="70"/>
      <c r="W182" s="70"/>
      <c r="X182" s="70"/>
      <c r="Y182" s="70"/>
      <c r="Z182" s="70"/>
      <c r="AA182" s="70">
        <f t="shared" si="2"/>
        <v>2323976.2700000005</v>
      </c>
    </row>
    <row r="183" spans="1:27" x14ac:dyDescent="0.3">
      <c r="A183" s="32" t="s">
        <v>2</v>
      </c>
      <c r="C183" s="70">
        <v>1147384.42</v>
      </c>
      <c r="D183" s="70"/>
      <c r="E183" s="79">
        <v>1029434.1599999999</v>
      </c>
      <c r="F183" s="70"/>
      <c r="G183" s="70"/>
      <c r="H183" s="70"/>
      <c r="I183" s="70"/>
      <c r="J183" s="70"/>
      <c r="K183" s="70"/>
      <c r="L183" s="70"/>
      <c r="M183" s="70"/>
      <c r="N183" s="70"/>
      <c r="O183" s="70"/>
      <c r="P183" s="70"/>
      <c r="Q183" s="70"/>
      <c r="R183" s="70"/>
      <c r="S183" s="70"/>
      <c r="T183" s="70"/>
      <c r="U183" s="70"/>
      <c r="V183" s="70"/>
      <c r="W183" s="70"/>
      <c r="X183" s="70"/>
      <c r="Y183" s="70"/>
      <c r="Z183" s="70"/>
      <c r="AA183" s="70">
        <f t="shared" si="2"/>
        <v>2176818.58</v>
      </c>
    </row>
    <row r="184" spans="1:27" ht="15" x14ac:dyDescent="0.3">
      <c r="A184" s="32" t="s">
        <v>88</v>
      </c>
      <c r="C184" s="70">
        <v>0</v>
      </c>
      <c r="D184" s="70"/>
      <c r="E184" s="79">
        <v>0</v>
      </c>
      <c r="F184" s="70"/>
      <c r="G184" s="70"/>
      <c r="H184" s="70"/>
      <c r="I184" s="70"/>
      <c r="J184" s="70"/>
      <c r="K184" s="70"/>
      <c r="L184" s="70"/>
      <c r="M184" s="70"/>
      <c r="N184" s="70"/>
      <c r="O184" s="70"/>
      <c r="P184" s="70"/>
      <c r="Q184" s="70"/>
      <c r="R184" s="70"/>
      <c r="S184" s="70"/>
      <c r="T184" s="70"/>
      <c r="U184" s="70"/>
      <c r="V184" s="70"/>
      <c r="W184" s="70"/>
      <c r="X184" s="70"/>
      <c r="Y184" s="70"/>
      <c r="Z184" s="70"/>
      <c r="AA184" s="70">
        <f t="shared" si="2"/>
        <v>0</v>
      </c>
    </row>
    <row r="185" spans="1:27" x14ac:dyDescent="0.3">
      <c r="A185" s="32" t="s">
        <v>31</v>
      </c>
      <c r="C185" s="70">
        <v>65316.250000000007</v>
      </c>
      <c r="D185" s="70"/>
      <c r="E185" s="79">
        <v>81841.439999999988</v>
      </c>
      <c r="F185" s="70"/>
      <c r="G185" s="70"/>
      <c r="H185" s="70"/>
      <c r="I185" s="70"/>
      <c r="J185" s="70"/>
      <c r="K185" s="70"/>
      <c r="L185" s="70"/>
      <c r="M185" s="70"/>
      <c r="N185" s="70"/>
      <c r="O185" s="70"/>
      <c r="P185" s="70"/>
      <c r="Q185" s="70"/>
      <c r="R185" s="70"/>
      <c r="S185" s="70"/>
      <c r="T185" s="70"/>
      <c r="U185" s="70"/>
      <c r="V185" s="70"/>
      <c r="W185" s="70"/>
      <c r="X185" s="70"/>
      <c r="Y185" s="70"/>
      <c r="Z185" s="70"/>
      <c r="AA185" s="70">
        <f t="shared" si="2"/>
        <v>147157.69</v>
      </c>
    </row>
    <row r="186" spans="1:27" x14ac:dyDescent="0.3">
      <c r="A186" s="32" t="s">
        <v>87</v>
      </c>
      <c r="C186" s="70">
        <v>27432.824999999997</v>
      </c>
      <c r="D186" s="70"/>
      <c r="E186" s="79">
        <v>34373.404799999997</v>
      </c>
      <c r="F186" s="70"/>
      <c r="G186" s="70"/>
      <c r="H186" s="70"/>
      <c r="I186" s="70"/>
      <c r="J186" s="70"/>
      <c r="K186" s="70"/>
      <c r="L186" s="70"/>
      <c r="M186" s="70"/>
      <c r="N186" s="70"/>
      <c r="O186" s="70"/>
      <c r="P186" s="70"/>
      <c r="Q186" s="70"/>
      <c r="R186" s="70"/>
      <c r="S186" s="70"/>
      <c r="T186" s="70"/>
      <c r="U186" s="70"/>
      <c r="V186" s="70"/>
      <c r="W186" s="70"/>
      <c r="X186" s="70"/>
      <c r="Y186" s="70"/>
      <c r="Z186" s="70"/>
      <c r="AA186" s="70">
        <f t="shared" si="2"/>
        <v>61806.229799999994</v>
      </c>
    </row>
    <row r="187" spans="1:27" ht="15" x14ac:dyDescent="0.3">
      <c r="A187" s="32" t="s">
        <v>89</v>
      </c>
      <c r="C187" s="70">
        <v>6531.6249999999991</v>
      </c>
      <c r="D187" s="70"/>
      <c r="E187" s="79">
        <v>8184.1440000000002</v>
      </c>
      <c r="F187" s="70"/>
      <c r="G187" s="70"/>
      <c r="H187" s="70"/>
      <c r="I187" s="70"/>
      <c r="J187" s="70"/>
      <c r="K187" s="70"/>
      <c r="L187" s="70"/>
      <c r="M187" s="70"/>
      <c r="N187" s="70"/>
      <c r="O187" s="70"/>
      <c r="P187" s="70"/>
      <c r="Q187" s="70"/>
      <c r="R187" s="70"/>
      <c r="S187" s="70"/>
      <c r="T187" s="70"/>
      <c r="U187" s="70"/>
      <c r="V187" s="70"/>
      <c r="W187" s="70"/>
      <c r="X187" s="70"/>
      <c r="Y187" s="70"/>
      <c r="Z187" s="70"/>
      <c r="AA187" s="70">
        <f t="shared" si="2"/>
        <v>14715.769</v>
      </c>
    </row>
    <row r="188" spans="1:27" x14ac:dyDescent="0.3">
      <c r="C188" s="70"/>
      <c r="D188" s="70"/>
      <c r="E188" s="79"/>
      <c r="F188" s="70"/>
      <c r="G188" s="70"/>
      <c r="H188" s="70"/>
      <c r="I188" s="70"/>
      <c r="J188" s="70"/>
      <c r="K188" s="70"/>
      <c r="L188" s="70"/>
      <c r="M188" s="70"/>
      <c r="N188" s="70"/>
      <c r="O188" s="70"/>
      <c r="P188" s="70"/>
      <c r="Q188" s="70"/>
      <c r="R188" s="70"/>
      <c r="S188" s="70"/>
      <c r="T188" s="70"/>
      <c r="U188" s="70"/>
      <c r="V188" s="70"/>
      <c r="W188" s="70"/>
      <c r="X188" s="70"/>
      <c r="Y188" s="70"/>
      <c r="Z188" s="70"/>
      <c r="AA188" s="70"/>
    </row>
    <row r="189" spans="1:27" ht="15.5" x14ac:dyDescent="0.35">
      <c r="A189" s="62" t="s">
        <v>150</v>
      </c>
      <c r="C189" s="72"/>
      <c r="D189" s="70"/>
      <c r="E189" s="80"/>
      <c r="F189" s="70"/>
      <c r="G189" s="72"/>
      <c r="H189" s="70"/>
      <c r="I189" s="73"/>
      <c r="J189" s="70"/>
      <c r="K189" s="73"/>
      <c r="L189" s="70"/>
      <c r="M189" s="72"/>
      <c r="N189" s="70"/>
      <c r="O189" s="73"/>
      <c r="P189" s="70"/>
      <c r="Q189" s="74"/>
      <c r="R189" s="70"/>
      <c r="S189" s="72"/>
      <c r="T189" s="70"/>
      <c r="U189" s="72"/>
      <c r="V189" s="70"/>
      <c r="W189" s="72"/>
      <c r="X189" s="70"/>
      <c r="Y189" s="72"/>
      <c r="Z189" s="70"/>
      <c r="AA189" s="70"/>
    </row>
    <row r="190" spans="1:27" x14ac:dyDescent="0.3">
      <c r="A190" s="32" t="s">
        <v>1</v>
      </c>
      <c r="C190" s="70">
        <v>175968.22</v>
      </c>
      <c r="D190" s="70"/>
      <c r="E190" s="79">
        <v>212977.12999999998</v>
      </c>
      <c r="F190" s="70"/>
      <c r="G190" s="70"/>
      <c r="H190" s="70"/>
      <c r="I190" s="70"/>
      <c r="J190" s="70"/>
      <c r="K190" s="70"/>
      <c r="L190" s="70"/>
      <c r="M190" s="70"/>
      <c r="N190" s="70"/>
      <c r="O190" s="70"/>
      <c r="P190" s="70"/>
      <c r="Q190" s="70"/>
      <c r="R190" s="70"/>
      <c r="S190" s="70"/>
      <c r="T190" s="70"/>
      <c r="U190" s="70"/>
      <c r="V190" s="70"/>
      <c r="W190" s="70"/>
      <c r="X190" s="70"/>
      <c r="Y190" s="70"/>
      <c r="Z190" s="70"/>
      <c r="AA190" s="70">
        <f t="shared" si="2"/>
        <v>388945.35</v>
      </c>
    </row>
    <row r="191" spans="1:27" x14ac:dyDescent="0.3">
      <c r="A191" s="32" t="s">
        <v>2</v>
      </c>
      <c r="C191" s="70">
        <v>164927.18</v>
      </c>
      <c r="D191" s="70"/>
      <c r="E191" s="79">
        <v>193953.94000000003</v>
      </c>
      <c r="F191" s="70"/>
      <c r="G191" s="70"/>
      <c r="H191" s="70"/>
      <c r="I191" s="70"/>
      <c r="J191" s="70"/>
      <c r="K191" s="70"/>
      <c r="L191" s="70"/>
      <c r="M191" s="70"/>
      <c r="N191" s="70"/>
      <c r="O191" s="70"/>
      <c r="P191" s="70"/>
      <c r="Q191" s="70"/>
      <c r="R191" s="70"/>
      <c r="S191" s="70"/>
      <c r="T191" s="70"/>
      <c r="U191" s="70"/>
      <c r="V191" s="70"/>
      <c r="W191" s="70"/>
      <c r="X191" s="70"/>
      <c r="Y191" s="70"/>
      <c r="Z191" s="70"/>
      <c r="AA191" s="70">
        <f t="shared" si="2"/>
        <v>358881.12</v>
      </c>
    </row>
    <row r="192" spans="1:27" ht="15" x14ac:dyDescent="0.3">
      <c r="A192" s="32" t="s">
        <v>88</v>
      </c>
      <c r="C192" s="70">
        <v>0</v>
      </c>
      <c r="D192" s="70"/>
      <c r="E192" s="79">
        <v>0</v>
      </c>
      <c r="F192" s="70"/>
      <c r="G192" s="70"/>
      <c r="H192" s="70"/>
      <c r="I192" s="70"/>
      <c r="J192" s="70"/>
      <c r="K192" s="70"/>
      <c r="L192" s="70"/>
      <c r="M192" s="70"/>
      <c r="N192" s="70"/>
      <c r="O192" s="70"/>
      <c r="P192" s="70"/>
      <c r="Q192" s="70"/>
      <c r="R192" s="70"/>
      <c r="S192" s="70"/>
      <c r="T192" s="70"/>
      <c r="U192" s="70"/>
      <c r="V192" s="70"/>
      <c r="W192" s="70"/>
      <c r="X192" s="70"/>
      <c r="Y192" s="70"/>
      <c r="Z192" s="70"/>
      <c r="AA192" s="70">
        <f t="shared" si="2"/>
        <v>0</v>
      </c>
    </row>
    <row r="193" spans="1:27" x14ac:dyDescent="0.3">
      <c r="A193" s="32" t="s">
        <v>31</v>
      </c>
      <c r="C193" s="70">
        <v>11041.039999999999</v>
      </c>
      <c r="D193" s="70"/>
      <c r="E193" s="79">
        <v>19023.189999999999</v>
      </c>
      <c r="F193" s="70"/>
      <c r="G193" s="70"/>
      <c r="H193" s="70"/>
      <c r="I193" s="70"/>
      <c r="J193" s="70"/>
      <c r="K193" s="70"/>
      <c r="L193" s="70"/>
      <c r="M193" s="70"/>
      <c r="N193" s="70"/>
      <c r="O193" s="70"/>
      <c r="P193" s="70"/>
      <c r="Q193" s="70"/>
      <c r="R193" s="70"/>
      <c r="S193" s="70"/>
      <c r="T193" s="70"/>
      <c r="U193" s="70"/>
      <c r="V193" s="70"/>
      <c r="W193" s="70"/>
      <c r="X193" s="70"/>
      <c r="Y193" s="70"/>
      <c r="Z193" s="70"/>
      <c r="AA193" s="70">
        <f t="shared" si="2"/>
        <v>30064.229999999996</v>
      </c>
    </row>
    <row r="194" spans="1:27" x14ac:dyDescent="0.3">
      <c r="A194" s="32" t="s">
        <v>87</v>
      </c>
      <c r="C194" s="70">
        <v>4637.2367999999997</v>
      </c>
      <c r="D194" s="70"/>
      <c r="E194" s="79">
        <v>7989.7397999999994</v>
      </c>
      <c r="F194" s="70"/>
      <c r="G194" s="70"/>
      <c r="H194" s="70"/>
      <c r="I194" s="70"/>
      <c r="J194" s="70"/>
      <c r="K194" s="70"/>
      <c r="L194" s="70"/>
      <c r="M194" s="70"/>
      <c r="N194" s="70"/>
      <c r="O194" s="70"/>
      <c r="P194" s="70"/>
      <c r="Q194" s="70"/>
      <c r="R194" s="70"/>
      <c r="S194" s="70"/>
      <c r="T194" s="70"/>
      <c r="U194" s="70"/>
      <c r="V194" s="70"/>
      <c r="W194" s="70"/>
      <c r="X194" s="70"/>
      <c r="Y194" s="70"/>
      <c r="Z194" s="70"/>
      <c r="AA194" s="70">
        <f t="shared" si="2"/>
        <v>12626.976599999998</v>
      </c>
    </row>
    <row r="195" spans="1:27" ht="15" x14ac:dyDescent="0.3">
      <c r="A195" s="32" t="s">
        <v>89</v>
      </c>
      <c r="C195" s="70">
        <v>1104.104</v>
      </c>
      <c r="D195" s="70"/>
      <c r="E195" s="79">
        <v>1902.3190000000004</v>
      </c>
      <c r="F195" s="70"/>
      <c r="G195" s="70"/>
      <c r="H195" s="70"/>
      <c r="I195" s="70"/>
      <c r="J195" s="70"/>
      <c r="K195" s="70"/>
      <c r="L195" s="70"/>
      <c r="M195" s="70"/>
      <c r="N195" s="70"/>
      <c r="O195" s="70"/>
      <c r="P195" s="70"/>
      <c r="Q195" s="70"/>
      <c r="R195" s="70"/>
      <c r="S195" s="70"/>
      <c r="T195" s="70"/>
      <c r="U195" s="70"/>
      <c r="V195" s="70"/>
      <c r="W195" s="70"/>
      <c r="X195" s="70"/>
      <c r="Y195" s="70"/>
      <c r="Z195" s="70"/>
      <c r="AA195" s="70">
        <f t="shared" si="2"/>
        <v>3006.4230000000007</v>
      </c>
    </row>
    <row r="196" spans="1:27" x14ac:dyDescent="0.3">
      <c r="C196" s="70"/>
      <c r="D196" s="70"/>
      <c r="E196" s="79"/>
      <c r="F196" s="70"/>
      <c r="G196" s="70"/>
      <c r="H196" s="70"/>
      <c r="I196" s="70"/>
      <c r="J196" s="70"/>
      <c r="K196" s="70"/>
      <c r="L196" s="70"/>
      <c r="M196" s="70"/>
      <c r="N196" s="70"/>
      <c r="O196" s="70"/>
      <c r="P196" s="70"/>
      <c r="Q196" s="70"/>
      <c r="R196" s="70"/>
      <c r="S196" s="70"/>
      <c r="T196" s="70"/>
      <c r="U196" s="70"/>
      <c r="V196" s="70"/>
      <c r="W196" s="70"/>
      <c r="X196" s="70"/>
      <c r="Y196" s="70"/>
      <c r="Z196" s="70"/>
      <c r="AA196" s="70"/>
    </row>
    <row r="197" spans="1:27" ht="15.5" x14ac:dyDescent="0.35">
      <c r="A197" s="77" t="s">
        <v>114</v>
      </c>
      <c r="C197" s="72"/>
      <c r="D197" s="70"/>
      <c r="E197" s="80"/>
      <c r="F197" s="70"/>
      <c r="G197" s="72"/>
      <c r="H197" s="70"/>
      <c r="I197" s="73"/>
      <c r="J197" s="70"/>
      <c r="K197" s="73"/>
      <c r="L197" s="70"/>
      <c r="M197" s="72"/>
      <c r="N197" s="70"/>
      <c r="O197" s="73"/>
      <c r="P197" s="70"/>
      <c r="Q197" s="74"/>
      <c r="R197" s="70"/>
      <c r="S197" s="72"/>
      <c r="T197" s="70"/>
      <c r="U197" s="72"/>
      <c r="V197" s="70"/>
      <c r="W197" s="72"/>
      <c r="X197" s="70"/>
      <c r="Y197" s="72"/>
      <c r="Z197" s="70"/>
      <c r="AA197" s="70"/>
    </row>
    <row r="198" spans="1:27" x14ac:dyDescent="0.3">
      <c r="A198" s="32" t="s">
        <v>1</v>
      </c>
      <c r="C198" s="70">
        <v>924536.34</v>
      </c>
      <c r="D198" s="70"/>
      <c r="E198" s="79">
        <v>1050599.9700000002</v>
      </c>
      <c r="F198" s="70"/>
      <c r="G198" s="70"/>
      <c r="H198" s="70"/>
      <c r="I198" s="70"/>
      <c r="J198" s="70"/>
      <c r="K198" s="70"/>
      <c r="L198" s="70"/>
      <c r="M198" s="70"/>
      <c r="N198" s="70"/>
      <c r="O198" s="70"/>
      <c r="P198" s="70"/>
      <c r="Q198" s="70"/>
      <c r="R198" s="70"/>
      <c r="S198" s="70"/>
      <c r="T198" s="70"/>
      <c r="U198" s="70"/>
      <c r="V198" s="70"/>
      <c r="W198" s="70"/>
      <c r="X198" s="70"/>
      <c r="Y198" s="70"/>
      <c r="Z198" s="70"/>
      <c r="AA198" s="70">
        <f t="shared" si="2"/>
        <v>1975136.31</v>
      </c>
    </row>
    <row r="199" spans="1:27" x14ac:dyDescent="0.3">
      <c r="A199" s="32" t="s">
        <v>2</v>
      </c>
      <c r="C199" s="70">
        <v>856439.20000000007</v>
      </c>
      <c r="D199" s="70"/>
      <c r="E199" s="79">
        <v>981564.68</v>
      </c>
      <c r="F199" s="70"/>
      <c r="G199" s="70"/>
      <c r="H199" s="70"/>
      <c r="I199" s="70"/>
      <c r="J199" s="70"/>
      <c r="K199" s="70"/>
      <c r="L199" s="70"/>
      <c r="M199" s="70"/>
      <c r="N199" s="70"/>
      <c r="O199" s="70"/>
      <c r="P199" s="70"/>
      <c r="Q199" s="70"/>
      <c r="R199" s="70"/>
      <c r="S199" s="70"/>
      <c r="T199" s="70"/>
      <c r="U199" s="70"/>
      <c r="V199" s="70"/>
      <c r="W199" s="70"/>
      <c r="X199" s="70"/>
      <c r="Y199" s="70"/>
      <c r="Z199" s="70"/>
      <c r="AA199" s="70">
        <f t="shared" ref="AA199:AA262" si="3">SUM(C199:Z199)</f>
        <v>1838003.8800000001</v>
      </c>
    </row>
    <row r="200" spans="1:27" ht="15" x14ac:dyDescent="0.3">
      <c r="A200" s="32" t="s">
        <v>88</v>
      </c>
      <c r="C200" s="70">
        <v>0</v>
      </c>
      <c r="D200" s="70"/>
      <c r="E200" s="79">
        <v>0</v>
      </c>
      <c r="F200" s="70"/>
      <c r="G200" s="70"/>
      <c r="H200" s="70"/>
      <c r="I200" s="70"/>
      <c r="J200" s="70"/>
      <c r="K200" s="70"/>
      <c r="L200" s="70"/>
      <c r="M200" s="70"/>
      <c r="N200" s="70"/>
      <c r="O200" s="70"/>
      <c r="P200" s="70"/>
      <c r="Q200" s="70"/>
      <c r="R200" s="70"/>
      <c r="S200" s="70"/>
      <c r="T200" s="70"/>
      <c r="U200" s="70"/>
      <c r="V200" s="70"/>
      <c r="W200" s="70"/>
      <c r="X200" s="70"/>
      <c r="Y200" s="70"/>
      <c r="Z200" s="70"/>
      <c r="AA200" s="70">
        <f t="shared" si="3"/>
        <v>0</v>
      </c>
    </row>
    <row r="201" spans="1:27" x14ac:dyDescent="0.3">
      <c r="A201" s="32" t="s">
        <v>31</v>
      </c>
      <c r="C201" s="70">
        <v>68097.14</v>
      </c>
      <c r="D201" s="70"/>
      <c r="E201" s="79">
        <v>69035.290000000008</v>
      </c>
      <c r="F201" s="70"/>
      <c r="G201" s="70"/>
      <c r="H201" s="70"/>
      <c r="I201" s="70"/>
      <c r="J201" s="70"/>
      <c r="K201" s="70"/>
      <c r="L201" s="70"/>
      <c r="M201" s="70"/>
      <c r="N201" s="70"/>
      <c r="O201" s="70"/>
      <c r="P201" s="70"/>
      <c r="Q201" s="70"/>
      <c r="R201" s="70"/>
      <c r="S201" s="70"/>
      <c r="T201" s="70"/>
      <c r="U201" s="70"/>
      <c r="V201" s="70"/>
      <c r="W201" s="70"/>
      <c r="X201" s="70"/>
      <c r="Y201" s="70"/>
      <c r="Z201" s="70"/>
      <c r="AA201" s="70">
        <f t="shared" si="3"/>
        <v>137132.43</v>
      </c>
    </row>
    <row r="202" spans="1:27" x14ac:dyDescent="0.3">
      <c r="A202" s="32" t="s">
        <v>87</v>
      </c>
      <c r="C202" s="70">
        <v>28600.798799999997</v>
      </c>
      <c r="D202" s="70"/>
      <c r="E202" s="79">
        <v>28994.821800000002</v>
      </c>
      <c r="F202" s="70"/>
      <c r="G202" s="70"/>
      <c r="H202" s="70"/>
      <c r="I202" s="70"/>
      <c r="J202" s="70"/>
      <c r="K202" s="70"/>
      <c r="L202" s="70"/>
      <c r="M202" s="70"/>
      <c r="N202" s="70"/>
      <c r="O202" s="70"/>
      <c r="P202" s="70"/>
      <c r="Q202" s="70"/>
      <c r="R202" s="70"/>
      <c r="S202" s="70"/>
      <c r="T202" s="70"/>
      <c r="U202" s="70"/>
      <c r="V202" s="70"/>
      <c r="W202" s="70"/>
      <c r="X202" s="70"/>
      <c r="Y202" s="70"/>
      <c r="Z202" s="70"/>
      <c r="AA202" s="70">
        <f t="shared" si="3"/>
        <v>57595.620599999995</v>
      </c>
    </row>
    <row r="203" spans="1:27" ht="15" x14ac:dyDescent="0.3">
      <c r="A203" s="32" t="s">
        <v>89</v>
      </c>
      <c r="C203" s="70">
        <v>6809.7140000000009</v>
      </c>
      <c r="D203" s="70"/>
      <c r="E203" s="79">
        <v>6903.5290000000005</v>
      </c>
      <c r="F203" s="70"/>
      <c r="G203" s="70"/>
      <c r="H203" s="70"/>
      <c r="I203" s="70"/>
      <c r="J203" s="70"/>
      <c r="K203" s="70"/>
      <c r="L203" s="70"/>
      <c r="M203" s="70"/>
      <c r="N203" s="70"/>
      <c r="O203" s="70"/>
      <c r="P203" s="70"/>
      <c r="Q203" s="70"/>
      <c r="R203" s="70"/>
      <c r="S203" s="70"/>
      <c r="T203" s="70"/>
      <c r="U203" s="70"/>
      <c r="V203" s="70"/>
      <c r="W203" s="70"/>
      <c r="X203" s="70"/>
      <c r="Y203" s="70"/>
      <c r="Z203" s="70"/>
      <c r="AA203" s="70">
        <f t="shared" si="3"/>
        <v>13713.243000000002</v>
      </c>
    </row>
    <row r="204" spans="1:27" x14ac:dyDescent="0.3">
      <c r="C204" s="70"/>
      <c r="D204" s="70"/>
      <c r="E204" s="79"/>
      <c r="F204" s="70"/>
      <c r="G204" s="70"/>
      <c r="H204" s="70"/>
      <c r="I204" s="70"/>
      <c r="J204" s="70"/>
      <c r="K204" s="70"/>
      <c r="L204" s="70"/>
      <c r="M204" s="70"/>
      <c r="N204" s="70"/>
      <c r="O204" s="70"/>
      <c r="P204" s="70"/>
      <c r="Q204" s="70"/>
      <c r="R204" s="70"/>
      <c r="S204" s="70"/>
      <c r="T204" s="70"/>
      <c r="U204" s="70"/>
      <c r="V204" s="70"/>
      <c r="W204" s="70"/>
      <c r="X204" s="70"/>
      <c r="Y204" s="70"/>
      <c r="Z204" s="70"/>
      <c r="AA204" s="70"/>
    </row>
    <row r="205" spans="1:27" ht="15.5" x14ac:dyDescent="0.35">
      <c r="A205" s="77" t="s">
        <v>115</v>
      </c>
      <c r="C205" s="72"/>
      <c r="D205" s="70"/>
      <c r="E205" s="80"/>
      <c r="F205" s="70"/>
      <c r="G205" s="72"/>
      <c r="H205" s="70"/>
      <c r="I205" s="73"/>
      <c r="J205" s="70"/>
      <c r="K205" s="73"/>
      <c r="L205" s="70"/>
      <c r="M205" s="72"/>
      <c r="N205" s="70"/>
      <c r="O205" s="73"/>
      <c r="P205" s="70"/>
      <c r="Q205" s="74"/>
      <c r="R205" s="70"/>
      <c r="S205" s="72"/>
      <c r="T205" s="70"/>
      <c r="U205" s="72"/>
      <c r="V205" s="70"/>
      <c r="W205" s="72"/>
      <c r="X205" s="70"/>
      <c r="Y205" s="72"/>
      <c r="Z205" s="70"/>
      <c r="AA205" s="70"/>
    </row>
    <row r="206" spans="1:27" x14ac:dyDescent="0.3">
      <c r="A206" s="32" t="s">
        <v>1</v>
      </c>
      <c r="C206" s="70">
        <v>991846.83000000019</v>
      </c>
      <c r="D206" s="70"/>
      <c r="E206" s="79">
        <v>973273.99999999988</v>
      </c>
      <c r="F206" s="70"/>
      <c r="G206" s="70"/>
      <c r="H206" s="70"/>
      <c r="I206" s="70"/>
      <c r="J206" s="70"/>
      <c r="K206" s="70"/>
      <c r="L206" s="70"/>
      <c r="M206" s="70"/>
      <c r="N206" s="70"/>
      <c r="O206" s="70"/>
      <c r="P206" s="70"/>
      <c r="Q206" s="70"/>
      <c r="R206" s="70"/>
      <c r="S206" s="70"/>
      <c r="T206" s="70"/>
      <c r="U206" s="70"/>
      <c r="V206" s="70"/>
      <c r="W206" s="70"/>
      <c r="X206" s="70"/>
      <c r="Y206" s="70"/>
      <c r="Z206" s="70"/>
      <c r="AA206" s="70">
        <f t="shared" si="3"/>
        <v>1965120.83</v>
      </c>
    </row>
    <row r="207" spans="1:27" x14ac:dyDescent="0.3">
      <c r="A207" s="32" t="s">
        <v>2</v>
      </c>
      <c r="C207" s="70">
        <v>893013.07999999984</v>
      </c>
      <c r="D207" s="70"/>
      <c r="E207" s="79">
        <v>891778.7</v>
      </c>
      <c r="F207" s="70"/>
      <c r="G207" s="70"/>
      <c r="H207" s="70"/>
      <c r="I207" s="70"/>
      <c r="J207" s="70"/>
      <c r="K207" s="70"/>
      <c r="L207" s="70"/>
      <c r="M207" s="70"/>
      <c r="N207" s="70"/>
      <c r="O207" s="70"/>
      <c r="P207" s="70"/>
      <c r="Q207" s="70"/>
      <c r="R207" s="70"/>
      <c r="S207" s="70"/>
      <c r="T207" s="70"/>
      <c r="U207" s="70"/>
      <c r="V207" s="70"/>
      <c r="W207" s="70"/>
      <c r="X207" s="70"/>
      <c r="Y207" s="70"/>
      <c r="Z207" s="70"/>
      <c r="AA207" s="70">
        <f t="shared" si="3"/>
        <v>1784791.7799999998</v>
      </c>
    </row>
    <row r="208" spans="1:27" ht="15" x14ac:dyDescent="0.3">
      <c r="A208" s="32" t="s">
        <v>88</v>
      </c>
      <c r="C208" s="70">
        <v>0</v>
      </c>
      <c r="D208" s="70"/>
      <c r="E208" s="79">
        <v>0</v>
      </c>
      <c r="F208" s="70"/>
      <c r="G208" s="70"/>
      <c r="H208" s="70"/>
      <c r="I208" s="70"/>
      <c r="J208" s="70"/>
      <c r="K208" s="70"/>
      <c r="L208" s="70"/>
      <c r="M208" s="70"/>
      <c r="N208" s="70"/>
      <c r="O208" s="70"/>
      <c r="P208" s="70"/>
      <c r="Q208" s="70"/>
      <c r="R208" s="70"/>
      <c r="S208" s="70"/>
      <c r="T208" s="70"/>
      <c r="U208" s="70"/>
      <c r="V208" s="70"/>
      <c r="W208" s="70"/>
      <c r="X208" s="70"/>
      <c r="Y208" s="70"/>
      <c r="Z208" s="70"/>
      <c r="AA208" s="70">
        <f t="shared" si="3"/>
        <v>0</v>
      </c>
    </row>
    <row r="209" spans="1:27" x14ac:dyDescent="0.3">
      <c r="A209" s="32" t="s">
        <v>31</v>
      </c>
      <c r="C209" s="70">
        <v>98833.750000000015</v>
      </c>
      <c r="D209" s="70"/>
      <c r="E209" s="79">
        <v>81495.3</v>
      </c>
      <c r="F209" s="70"/>
      <c r="G209" s="70"/>
      <c r="H209" s="70"/>
      <c r="I209" s="70"/>
      <c r="J209" s="70"/>
      <c r="K209" s="70"/>
      <c r="L209" s="70"/>
      <c r="M209" s="70"/>
      <c r="N209" s="70"/>
      <c r="O209" s="70"/>
      <c r="P209" s="70"/>
      <c r="Q209" s="70"/>
      <c r="R209" s="70"/>
      <c r="S209" s="70"/>
      <c r="T209" s="70"/>
      <c r="U209" s="70"/>
      <c r="V209" s="70"/>
      <c r="W209" s="70"/>
      <c r="X209" s="70"/>
      <c r="Y209" s="70"/>
      <c r="Z209" s="70"/>
      <c r="AA209" s="70">
        <f t="shared" si="3"/>
        <v>180329.05000000002</v>
      </c>
    </row>
    <row r="210" spans="1:27" x14ac:dyDescent="0.3">
      <c r="A210" s="32" t="s">
        <v>87</v>
      </c>
      <c r="C210" s="70">
        <v>41510.174999999996</v>
      </c>
      <c r="D210" s="70"/>
      <c r="E210" s="79">
        <v>34228.025999999998</v>
      </c>
      <c r="F210" s="70"/>
      <c r="G210" s="70"/>
      <c r="H210" s="70"/>
      <c r="I210" s="70"/>
      <c r="J210" s="70"/>
      <c r="K210" s="70"/>
      <c r="L210" s="70"/>
      <c r="M210" s="70"/>
      <c r="N210" s="70"/>
      <c r="O210" s="70"/>
      <c r="P210" s="70"/>
      <c r="Q210" s="70"/>
      <c r="R210" s="70"/>
      <c r="S210" s="70"/>
      <c r="T210" s="70"/>
      <c r="U210" s="70"/>
      <c r="V210" s="70"/>
      <c r="W210" s="70"/>
      <c r="X210" s="70"/>
      <c r="Y210" s="70"/>
      <c r="Z210" s="70"/>
      <c r="AA210" s="70">
        <f t="shared" si="3"/>
        <v>75738.201000000001</v>
      </c>
    </row>
    <row r="211" spans="1:27" ht="15" x14ac:dyDescent="0.3">
      <c r="A211" s="32" t="s">
        <v>89</v>
      </c>
      <c r="C211" s="70">
        <v>9883.375</v>
      </c>
      <c r="D211" s="70"/>
      <c r="E211" s="79">
        <v>8149.5300000000007</v>
      </c>
      <c r="F211" s="70"/>
      <c r="G211" s="70"/>
      <c r="H211" s="70"/>
      <c r="I211" s="70"/>
      <c r="J211" s="70"/>
      <c r="K211" s="70"/>
      <c r="L211" s="70"/>
      <c r="M211" s="70"/>
      <c r="N211" s="70"/>
      <c r="O211" s="70"/>
      <c r="P211" s="70"/>
      <c r="Q211" s="70"/>
      <c r="R211" s="70"/>
      <c r="S211" s="70"/>
      <c r="T211" s="70"/>
      <c r="U211" s="70"/>
      <c r="V211" s="70"/>
      <c r="W211" s="70"/>
      <c r="X211" s="70"/>
      <c r="Y211" s="70"/>
      <c r="Z211" s="70"/>
      <c r="AA211" s="70">
        <f t="shared" si="3"/>
        <v>18032.904999999999</v>
      </c>
    </row>
    <row r="212" spans="1:27" x14ac:dyDescent="0.3">
      <c r="C212" s="70"/>
      <c r="D212" s="70"/>
      <c r="E212" s="79"/>
      <c r="F212" s="70"/>
      <c r="G212" s="70"/>
      <c r="H212" s="70"/>
      <c r="I212" s="70"/>
      <c r="J212" s="70"/>
      <c r="K212" s="70"/>
      <c r="L212" s="70"/>
      <c r="M212" s="70"/>
      <c r="N212" s="70"/>
      <c r="O212" s="70"/>
      <c r="P212" s="70"/>
      <c r="Q212" s="70"/>
      <c r="R212" s="70"/>
      <c r="S212" s="70"/>
      <c r="T212" s="70"/>
      <c r="U212" s="70"/>
      <c r="V212" s="70"/>
      <c r="W212" s="70"/>
      <c r="X212" s="70"/>
      <c r="Y212" s="70"/>
      <c r="Z212" s="70"/>
      <c r="AA212" s="70"/>
    </row>
    <row r="213" spans="1:27" ht="15.5" x14ac:dyDescent="0.35">
      <c r="A213" s="77" t="s">
        <v>116</v>
      </c>
      <c r="C213" s="72"/>
      <c r="D213" s="70"/>
      <c r="E213" s="80"/>
      <c r="F213" s="70"/>
      <c r="G213" s="72"/>
      <c r="H213" s="70"/>
      <c r="I213" s="73"/>
      <c r="J213" s="70"/>
      <c r="K213" s="73"/>
      <c r="L213" s="70"/>
      <c r="M213" s="72"/>
      <c r="N213" s="70"/>
      <c r="O213" s="73"/>
      <c r="P213" s="70"/>
      <c r="Q213" s="74"/>
      <c r="R213" s="70"/>
      <c r="S213" s="72"/>
      <c r="T213" s="70"/>
      <c r="U213" s="72"/>
      <c r="V213" s="70"/>
      <c r="W213" s="72"/>
      <c r="X213" s="70"/>
      <c r="Y213" s="72"/>
      <c r="Z213" s="70"/>
      <c r="AA213" s="70"/>
    </row>
    <row r="214" spans="1:27" x14ac:dyDescent="0.3">
      <c r="A214" s="32" t="s">
        <v>1</v>
      </c>
      <c r="C214" s="70">
        <v>215880.94000000003</v>
      </c>
      <c r="D214" s="70"/>
      <c r="E214" s="79">
        <v>321374.44999999995</v>
      </c>
      <c r="F214" s="70"/>
      <c r="G214" s="70"/>
      <c r="H214" s="70"/>
      <c r="I214" s="70"/>
      <c r="J214" s="70"/>
      <c r="K214" s="70"/>
      <c r="L214" s="70"/>
      <c r="M214" s="70"/>
      <c r="N214" s="70"/>
      <c r="O214" s="70"/>
      <c r="P214" s="70"/>
      <c r="Q214" s="70"/>
      <c r="R214" s="70"/>
      <c r="S214" s="70"/>
      <c r="T214" s="70"/>
      <c r="U214" s="70"/>
      <c r="V214" s="70"/>
      <c r="W214" s="70"/>
      <c r="X214" s="70"/>
      <c r="Y214" s="70"/>
      <c r="Z214" s="70"/>
      <c r="AA214" s="70">
        <f t="shared" si="3"/>
        <v>537255.39</v>
      </c>
    </row>
    <row r="215" spans="1:27" x14ac:dyDescent="0.3">
      <c r="A215" s="32" t="s">
        <v>2</v>
      </c>
      <c r="C215" s="70">
        <v>197778.71999999997</v>
      </c>
      <c r="D215" s="70"/>
      <c r="E215" s="79">
        <v>306372.5400000001</v>
      </c>
      <c r="F215" s="70"/>
      <c r="G215" s="70"/>
      <c r="H215" s="70"/>
      <c r="I215" s="70"/>
      <c r="J215" s="70"/>
      <c r="K215" s="70"/>
      <c r="L215" s="70"/>
      <c r="M215" s="70"/>
      <c r="N215" s="70"/>
      <c r="O215" s="70"/>
      <c r="P215" s="70"/>
      <c r="Q215" s="70"/>
      <c r="R215" s="70"/>
      <c r="S215" s="70"/>
      <c r="T215" s="70"/>
      <c r="U215" s="70"/>
      <c r="V215" s="70"/>
      <c r="W215" s="70"/>
      <c r="X215" s="70"/>
      <c r="Y215" s="70"/>
      <c r="Z215" s="70"/>
      <c r="AA215" s="70">
        <f t="shared" si="3"/>
        <v>504151.26000000007</v>
      </c>
    </row>
    <row r="216" spans="1:27" ht="15" x14ac:dyDescent="0.3">
      <c r="A216" s="32" t="s">
        <v>88</v>
      </c>
      <c r="C216" s="70">
        <v>0</v>
      </c>
      <c r="D216" s="70"/>
      <c r="E216" s="79">
        <v>0</v>
      </c>
      <c r="F216" s="70"/>
      <c r="G216" s="70"/>
      <c r="H216" s="70"/>
      <c r="I216" s="70"/>
      <c r="J216" s="70"/>
      <c r="K216" s="70"/>
      <c r="L216" s="70"/>
      <c r="M216" s="70"/>
      <c r="N216" s="70"/>
      <c r="O216" s="70"/>
      <c r="P216" s="70"/>
      <c r="Q216" s="70"/>
      <c r="R216" s="70"/>
      <c r="S216" s="70"/>
      <c r="T216" s="70"/>
      <c r="U216" s="70"/>
      <c r="V216" s="70"/>
      <c r="W216" s="70"/>
      <c r="X216" s="70"/>
      <c r="Y216" s="70"/>
      <c r="Z216" s="70"/>
      <c r="AA216" s="70">
        <f t="shared" si="3"/>
        <v>0</v>
      </c>
    </row>
    <row r="217" spans="1:27" x14ac:dyDescent="0.3">
      <c r="A217" s="32" t="s">
        <v>31</v>
      </c>
      <c r="C217" s="70">
        <v>18102.22</v>
      </c>
      <c r="D217" s="70"/>
      <c r="E217" s="79">
        <v>15001.910000000002</v>
      </c>
      <c r="F217" s="70"/>
      <c r="G217" s="70"/>
      <c r="H217" s="70"/>
      <c r="I217" s="70"/>
      <c r="J217" s="70"/>
      <c r="K217" s="70"/>
      <c r="L217" s="70"/>
      <c r="M217" s="70"/>
      <c r="N217" s="70"/>
      <c r="O217" s="70"/>
      <c r="P217" s="70"/>
      <c r="Q217" s="70"/>
      <c r="R217" s="70"/>
      <c r="S217" s="70"/>
      <c r="T217" s="70"/>
      <c r="U217" s="70"/>
      <c r="V217" s="70"/>
      <c r="W217" s="70"/>
      <c r="X217" s="70"/>
      <c r="Y217" s="70"/>
      <c r="Z217" s="70"/>
      <c r="AA217" s="70">
        <f t="shared" si="3"/>
        <v>33104.130000000005</v>
      </c>
    </row>
    <row r="218" spans="1:27" x14ac:dyDescent="0.3">
      <c r="A218" s="32" t="s">
        <v>87</v>
      </c>
      <c r="C218" s="70">
        <v>7602.9324000000006</v>
      </c>
      <c r="D218" s="70"/>
      <c r="E218" s="79">
        <v>6300.8022000000001</v>
      </c>
      <c r="F218" s="70"/>
      <c r="G218" s="70"/>
      <c r="H218" s="70"/>
      <c r="I218" s="70"/>
      <c r="J218" s="70"/>
      <c r="K218" s="70"/>
      <c r="L218" s="70"/>
      <c r="M218" s="70"/>
      <c r="N218" s="70"/>
      <c r="O218" s="70"/>
      <c r="P218" s="70"/>
      <c r="Q218" s="70"/>
      <c r="R218" s="70"/>
      <c r="S218" s="70"/>
      <c r="T218" s="70"/>
      <c r="U218" s="70"/>
      <c r="V218" s="70"/>
      <c r="W218" s="70"/>
      <c r="X218" s="70"/>
      <c r="Y218" s="70"/>
      <c r="Z218" s="70"/>
      <c r="AA218" s="70">
        <f t="shared" si="3"/>
        <v>13903.7346</v>
      </c>
    </row>
    <row r="219" spans="1:27" ht="15" x14ac:dyDescent="0.3">
      <c r="A219" s="32" t="s">
        <v>89</v>
      </c>
      <c r="C219" s="70">
        <v>1810.222</v>
      </c>
      <c r="D219" s="70"/>
      <c r="E219" s="79">
        <v>1500.1910000000003</v>
      </c>
      <c r="F219" s="70"/>
      <c r="G219" s="70"/>
      <c r="H219" s="70"/>
      <c r="I219" s="70"/>
      <c r="J219" s="70"/>
      <c r="K219" s="70"/>
      <c r="L219" s="70"/>
      <c r="M219" s="70"/>
      <c r="N219" s="70"/>
      <c r="O219" s="70"/>
      <c r="P219" s="70"/>
      <c r="Q219" s="70"/>
      <c r="R219" s="70"/>
      <c r="S219" s="70"/>
      <c r="T219" s="70"/>
      <c r="U219" s="70"/>
      <c r="V219" s="70"/>
      <c r="W219" s="70"/>
      <c r="X219" s="70"/>
      <c r="Y219" s="70"/>
      <c r="Z219" s="70"/>
      <c r="AA219" s="70">
        <f t="shared" si="3"/>
        <v>3310.4130000000005</v>
      </c>
    </row>
    <row r="220" spans="1:27" x14ac:dyDescent="0.3">
      <c r="C220" s="70"/>
      <c r="D220" s="70"/>
      <c r="E220" s="79"/>
      <c r="F220" s="70"/>
      <c r="G220" s="70"/>
      <c r="H220" s="70"/>
      <c r="I220" s="70"/>
      <c r="J220" s="70"/>
      <c r="K220" s="70"/>
      <c r="L220" s="70"/>
      <c r="M220" s="70"/>
      <c r="N220" s="70"/>
      <c r="O220" s="70"/>
      <c r="P220" s="70"/>
      <c r="Q220" s="70"/>
      <c r="R220" s="70"/>
      <c r="S220" s="70"/>
      <c r="T220" s="70"/>
      <c r="U220" s="70"/>
      <c r="V220" s="70"/>
      <c r="W220" s="70"/>
      <c r="X220" s="70"/>
      <c r="Y220" s="70"/>
      <c r="Z220" s="70"/>
      <c r="AA220" s="70"/>
    </row>
    <row r="221" spans="1:27" ht="15.5" x14ac:dyDescent="0.35">
      <c r="A221" s="77" t="s">
        <v>117</v>
      </c>
      <c r="C221" s="72"/>
      <c r="D221" s="70"/>
      <c r="E221" s="80"/>
      <c r="F221" s="70"/>
      <c r="G221" s="72"/>
      <c r="H221" s="70"/>
      <c r="I221" s="73"/>
      <c r="J221" s="70"/>
      <c r="K221" s="73"/>
      <c r="L221" s="70"/>
      <c r="M221" s="72"/>
      <c r="N221" s="70"/>
      <c r="O221" s="73"/>
      <c r="P221" s="70"/>
      <c r="Q221" s="74"/>
      <c r="R221" s="70"/>
      <c r="S221" s="72"/>
      <c r="T221" s="70"/>
      <c r="U221" s="72"/>
      <c r="V221" s="70"/>
      <c r="W221" s="72"/>
      <c r="X221" s="70"/>
      <c r="Y221" s="72"/>
      <c r="Z221" s="70"/>
      <c r="AA221" s="70"/>
    </row>
    <row r="222" spans="1:27" x14ac:dyDescent="0.3">
      <c r="A222" s="32" t="s">
        <v>1</v>
      </c>
      <c r="C222" s="70">
        <v>386569.42</v>
      </c>
      <c r="D222" s="70"/>
      <c r="E222" s="79">
        <v>541107.26</v>
      </c>
      <c r="F222" s="70"/>
      <c r="G222" s="70"/>
      <c r="H222" s="70"/>
      <c r="I222" s="70"/>
      <c r="J222" s="70"/>
      <c r="K222" s="70"/>
      <c r="L222" s="70"/>
      <c r="M222" s="70"/>
      <c r="N222" s="70"/>
      <c r="O222" s="70"/>
      <c r="P222" s="70"/>
      <c r="Q222" s="70"/>
      <c r="R222" s="70"/>
      <c r="S222" s="70"/>
      <c r="T222" s="70"/>
      <c r="U222" s="70"/>
      <c r="V222" s="70"/>
      <c r="W222" s="70"/>
      <c r="X222" s="70"/>
      <c r="Y222" s="70"/>
      <c r="Z222" s="70"/>
      <c r="AA222" s="70">
        <f t="shared" si="3"/>
        <v>927676.67999999993</v>
      </c>
    </row>
    <row r="223" spans="1:27" x14ac:dyDescent="0.3">
      <c r="A223" s="32" t="s">
        <v>2</v>
      </c>
      <c r="C223" s="70">
        <v>348583.18000000005</v>
      </c>
      <c r="D223" s="70"/>
      <c r="E223" s="79">
        <v>492097.5</v>
      </c>
      <c r="F223" s="70"/>
      <c r="G223" s="70"/>
      <c r="H223" s="70"/>
      <c r="I223" s="70"/>
      <c r="J223" s="70"/>
      <c r="K223" s="70"/>
      <c r="L223" s="70"/>
      <c r="M223" s="70"/>
      <c r="N223" s="70"/>
      <c r="O223" s="70"/>
      <c r="P223" s="70"/>
      <c r="Q223" s="70"/>
      <c r="R223" s="70"/>
      <c r="S223" s="70"/>
      <c r="T223" s="70"/>
      <c r="U223" s="70"/>
      <c r="V223" s="70"/>
      <c r="W223" s="70"/>
      <c r="X223" s="70"/>
      <c r="Y223" s="70"/>
      <c r="Z223" s="70"/>
      <c r="AA223" s="70">
        <f t="shared" si="3"/>
        <v>840680.68</v>
      </c>
    </row>
    <row r="224" spans="1:27" ht="15" x14ac:dyDescent="0.3">
      <c r="A224" s="32" t="s">
        <v>88</v>
      </c>
      <c r="C224" s="70">
        <v>0</v>
      </c>
      <c r="D224" s="70"/>
      <c r="E224" s="79">
        <v>0</v>
      </c>
      <c r="F224" s="70"/>
      <c r="G224" s="70"/>
      <c r="H224" s="70"/>
      <c r="I224" s="70"/>
      <c r="J224" s="70"/>
      <c r="K224" s="70"/>
      <c r="L224" s="70"/>
      <c r="M224" s="70"/>
      <c r="N224" s="70"/>
      <c r="O224" s="70"/>
      <c r="P224" s="70"/>
      <c r="Q224" s="70"/>
      <c r="R224" s="70"/>
      <c r="S224" s="70"/>
      <c r="T224" s="70"/>
      <c r="U224" s="70"/>
      <c r="V224" s="70"/>
      <c r="W224" s="70"/>
      <c r="X224" s="70"/>
      <c r="Y224" s="70"/>
      <c r="Z224" s="70"/>
      <c r="AA224" s="70">
        <f t="shared" si="3"/>
        <v>0</v>
      </c>
    </row>
    <row r="225" spans="1:27" x14ac:dyDescent="0.3">
      <c r="A225" s="32" t="s">
        <v>31</v>
      </c>
      <c r="C225" s="70">
        <v>37986.240000000005</v>
      </c>
      <c r="D225" s="70"/>
      <c r="E225" s="79">
        <v>49009.759999999995</v>
      </c>
      <c r="F225" s="70"/>
      <c r="G225" s="70"/>
      <c r="H225" s="70"/>
      <c r="I225" s="70"/>
      <c r="J225" s="70"/>
      <c r="K225" s="70"/>
      <c r="L225" s="70"/>
      <c r="M225" s="70"/>
      <c r="N225" s="70"/>
      <c r="O225" s="70"/>
      <c r="P225" s="70"/>
      <c r="Q225" s="70"/>
      <c r="R225" s="70"/>
      <c r="S225" s="70"/>
      <c r="T225" s="70"/>
      <c r="U225" s="70"/>
      <c r="V225" s="70"/>
      <c r="W225" s="70"/>
      <c r="X225" s="70"/>
      <c r="Y225" s="70"/>
      <c r="Z225" s="70"/>
      <c r="AA225" s="70">
        <f t="shared" si="3"/>
        <v>86996</v>
      </c>
    </row>
    <row r="226" spans="1:27" x14ac:dyDescent="0.3">
      <c r="A226" s="32" t="s">
        <v>87</v>
      </c>
      <c r="C226" s="70">
        <v>15954.220799999999</v>
      </c>
      <c r="D226" s="70"/>
      <c r="E226" s="79">
        <v>20584.099199999997</v>
      </c>
      <c r="F226" s="70"/>
      <c r="G226" s="70"/>
      <c r="H226" s="70"/>
      <c r="I226" s="70"/>
      <c r="J226" s="70"/>
      <c r="K226" s="70"/>
      <c r="L226" s="70"/>
      <c r="M226" s="70"/>
      <c r="N226" s="70"/>
      <c r="O226" s="70"/>
      <c r="P226" s="70"/>
      <c r="Q226" s="70"/>
      <c r="R226" s="70"/>
      <c r="S226" s="70"/>
      <c r="T226" s="70"/>
      <c r="U226" s="70"/>
      <c r="V226" s="70"/>
      <c r="W226" s="70"/>
      <c r="X226" s="70"/>
      <c r="Y226" s="70"/>
      <c r="Z226" s="70"/>
      <c r="AA226" s="70">
        <f t="shared" si="3"/>
        <v>36538.319999999992</v>
      </c>
    </row>
    <row r="227" spans="1:27" ht="15" x14ac:dyDescent="0.3">
      <c r="A227" s="32" t="s">
        <v>89</v>
      </c>
      <c r="C227" s="70">
        <v>3798.6239999999998</v>
      </c>
      <c r="D227" s="70"/>
      <c r="E227" s="79">
        <v>4900.9759999999997</v>
      </c>
      <c r="F227" s="70"/>
      <c r="G227" s="70"/>
      <c r="H227" s="70"/>
      <c r="I227" s="70"/>
      <c r="J227" s="70"/>
      <c r="K227" s="70"/>
      <c r="L227" s="70"/>
      <c r="M227" s="70"/>
      <c r="N227" s="70"/>
      <c r="O227" s="70"/>
      <c r="P227" s="70"/>
      <c r="Q227" s="70"/>
      <c r="R227" s="70"/>
      <c r="S227" s="70"/>
      <c r="T227" s="70"/>
      <c r="U227" s="70"/>
      <c r="V227" s="70"/>
      <c r="W227" s="70"/>
      <c r="X227" s="70"/>
      <c r="Y227" s="70"/>
      <c r="Z227" s="70"/>
      <c r="AA227" s="70">
        <f t="shared" si="3"/>
        <v>8699.5999999999985</v>
      </c>
    </row>
    <row r="228" spans="1:27" x14ac:dyDescent="0.3">
      <c r="C228" s="70"/>
      <c r="D228" s="70"/>
      <c r="E228" s="79"/>
      <c r="F228" s="70"/>
      <c r="G228" s="70"/>
      <c r="H228" s="70"/>
      <c r="I228" s="70"/>
      <c r="J228" s="70"/>
      <c r="K228" s="70"/>
      <c r="L228" s="70"/>
      <c r="M228" s="70"/>
      <c r="N228" s="70"/>
      <c r="O228" s="70"/>
      <c r="P228" s="70"/>
      <c r="Q228" s="70"/>
      <c r="R228" s="70"/>
      <c r="S228" s="70"/>
      <c r="T228" s="70"/>
      <c r="U228" s="70"/>
      <c r="V228" s="70"/>
      <c r="W228" s="70"/>
      <c r="X228" s="70"/>
      <c r="Y228" s="70"/>
      <c r="Z228" s="70"/>
      <c r="AA228" s="70"/>
    </row>
    <row r="229" spans="1:27" ht="15.5" x14ac:dyDescent="0.35">
      <c r="A229" s="77" t="s">
        <v>118</v>
      </c>
      <c r="C229" s="72"/>
      <c r="D229" s="70"/>
      <c r="E229" s="80"/>
      <c r="F229" s="70"/>
      <c r="G229" s="72"/>
      <c r="H229" s="70"/>
      <c r="I229" s="73"/>
      <c r="J229" s="70"/>
      <c r="K229" s="73"/>
      <c r="L229" s="70"/>
      <c r="M229" s="72"/>
      <c r="N229" s="70"/>
      <c r="O229" s="73"/>
      <c r="P229" s="70"/>
      <c r="Q229" s="74"/>
      <c r="R229" s="70"/>
      <c r="S229" s="72"/>
      <c r="T229" s="70"/>
      <c r="U229" s="72"/>
      <c r="V229" s="70"/>
      <c r="W229" s="72"/>
      <c r="X229" s="70"/>
      <c r="Y229" s="72"/>
      <c r="Z229" s="70"/>
      <c r="AA229" s="70"/>
    </row>
    <row r="230" spans="1:27" x14ac:dyDescent="0.3">
      <c r="A230" s="32" t="s">
        <v>1</v>
      </c>
      <c r="C230" s="70">
        <v>401652.31</v>
      </c>
      <c r="D230" s="70"/>
      <c r="E230" s="79">
        <v>383480.59</v>
      </c>
      <c r="F230" s="70"/>
      <c r="G230" s="70"/>
      <c r="H230" s="70"/>
      <c r="I230" s="70"/>
      <c r="J230" s="70"/>
      <c r="K230" s="70"/>
      <c r="L230" s="70"/>
      <c r="M230" s="70"/>
      <c r="N230" s="70"/>
      <c r="O230" s="70"/>
      <c r="P230" s="70"/>
      <c r="Q230" s="70"/>
      <c r="R230" s="70"/>
      <c r="S230" s="70"/>
      <c r="T230" s="70"/>
      <c r="U230" s="70"/>
      <c r="V230" s="70"/>
      <c r="W230" s="70"/>
      <c r="X230" s="70"/>
      <c r="Y230" s="70"/>
      <c r="Z230" s="70"/>
      <c r="AA230" s="70">
        <f t="shared" si="3"/>
        <v>785132.9</v>
      </c>
    </row>
    <row r="231" spans="1:27" x14ac:dyDescent="0.3">
      <c r="A231" s="32" t="s">
        <v>2</v>
      </c>
      <c r="C231" s="70">
        <v>376638.55000000005</v>
      </c>
      <c r="D231" s="70"/>
      <c r="E231" s="79">
        <v>358507.97</v>
      </c>
      <c r="F231" s="70"/>
      <c r="G231" s="70"/>
      <c r="H231" s="70"/>
      <c r="I231" s="70"/>
      <c r="J231" s="70"/>
      <c r="K231" s="70"/>
      <c r="L231" s="70"/>
      <c r="M231" s="70"/>
      <c r="N231" s="70"/>
      <c r="O231" s="70"/>
      <c r="P231" s="70"/>
      <c r="Q231" s="70"/>
      <c r="R231" s="70"/>
      <c r="S231" s="70"/>
      <c r="T231" s="70"/>
      <c r="U231" s="70"/>
      <c r="V231" s="70"/>
      <c r="W231" s="70"/>
      <c r="X231" s="70"/>
      <c r="Y231" s="70"/>
      <c r="Z231" s="70"/>
      <c r="AA231" s="70">
        <f t="shared" si="3"/>
        <v>735146.52</v>
      </c>
    </row>
    <row r="232" spans="1:27" ht="15" x14ac:dyDescent="0.3">
      <c r="A232" s="32" t="s">
        <v>88</v>
      </c>
      <c r="C232" s="70">
        <v>0</v>
      </c>
      <c r="D232" s="70"/>
      <c r="E232" s="79">
        <v>0</v>
      </c>
      <c r="F232" s="70"/>
      <c r="G232" s="70"/>
      <c r="H232" s="70"/>
      <c r="I232" s="70"/>
      <c r="J232" s="70"/>
      <c r="K232" s="70"/>
      <c r="L232" s="70"/>
      <c r="M232" s="70"/>
      <c r="N232" s="70"/>
      <c r="O232" s="70"/>
      <c r="P232" s="70"/>
      <c r="Q232" s="70"/>
      <c r="R232" s="70"/>
      <c r="S232" s="70"/>
      <c r="T232" s="70"/>
      <c r="U232" s="70"/>
      <c r="V232" s="70"/>
      <c r="W232" s="70"/>
      <c r="X232" s="70"/>
      <c r="Y232" s="70"/>
      <c r="Z232" s="70"/>
      <c r="AA232" s="70">
        <f t="shared" si="3"/>
        <v>0</v>
      </c>
    </row>
    <row r="233" spans="1:27" x14ac:dyDescent="0.3">
      <c r="A233" s="32" t="s">
        <v>31</v>
      </c>
      <c r="C233" s="70">
        <v>25013.760000000002</v>
      </c>
      <c r="D233" s="70"/>
      <c r="E233" s="79">
        <v>24972.619999999995</v>
      </c>
      <c r="F233" s="70"/>
      <c r="G233" s="70"/>
      <c r="H233" s="70"/>
      <c r="I233" s="70"/>
      <c r="J233" s="70"/>
      <c r="K233" s="70"/>
      <c r="L233" s="70"/>
      <c r="M233" s="70"/>
      <c r="N233" s="70"/>
      <c r="O233" s="70"/>
      <c r="P233" s="70"/>
      <c r="Q233" s="70"/>
      <c r="R233" s="70"/>
      <c r="S233" s="70"/>
      <c r="T233" s="70"/>
      <c r="U233" s="70"/>
      <c r="V233" s="70"/>
      <c r="W233" s="70"/>
      <c r="X233" s="70"/>
      <c r="Y233" s="70"/>
      <c r="Z233" s="70"/>
      <c r="AA233" s="70">
        <f t="shared" si="3"/>
        <v>49986.38</v>
      </c>
    </row>
    <row r="234" spans="1:27" x14ac:dyDescent="0.3">
      <c r="A234" s="32" t="s">
        <v>87</v>
      </c>
      <c r="C234" s="70">
        <v>10505.779199999999</v>
      </c>
      <c r="D234" s="70"/>
      <c r="E234" s="79">
        <v>10488.500400000001</v>
      </c>
      <c r="F234" s="70"/>
      <c r="G234" s="70"/>
      <c r="H234" s="70"/>
      <c r="I234" s="70"/>
      <c r="J234" s="70"/>
      <c r="K234" s="70"/>
      <c r="L234" s="70"/>
      <c r="M234" s="70"/>
      <c r="N234" s="70"/>
      <c r="O234" s="70"/>
      <c r="P234" s="70"/>
      <c r="Q234" s="70"/>
      <c r="R234" s="70"/>
      <c r="S234" s="70"/>
      <c r="T234" s="70"/>
      <c r="U234" s="70"/>
      <c r="V234" s="70"/>
      <c r="W234" s="70"/>
      <c r="X234" s="70"/>
      <c r="Y234" s="70"/>
      <c r="Z234" s="70"/>
      <c r="AA234" s="70">
        <f t="shared" si="3"/>
        <v>20994.279600000002</v>
      </c>
    </row>
    <row r="235" spans="1:27" ht="15" x14ac:dyDescent="0.3">
      <c r="A235" s="32" t="s">
        <v>89</v>
      </c>
      <c r="C235" s="70">
        <v>2501.3759999999997</v>
      </c>
      <c r="D235" s="70"/>
      <c r="E235" s="79">
        <v>2497.2620000000006</v>
      </c>
      <c r="F235" s="70"/>
      <c r="G235" s="70"/>
      <c r="H235" s="70"/>
      <c r="I235" s="70"/>
      <c r="J235" s="70"/>
      <c r="K235" s="70"/>
      <c r="L235" s="70"/>
      <c r="M235" s="70"/>
      <c r="N235" s="70"/>
      <c r="O235" s="70"/>
      <c r="P235" s="70"/>
      <c r="Q235" s="70"/>
      <c r="R235" s="70"/>
      <c r="S235" s="70"/>
      <c r="T235" s="70"/>
      <c r="U235" s="70"/>
      <c r="V235" s="70"/>
      <c r="W235" s="70"/>
      <c r="X235" s="70"/>
      <c r="Y235" s="70"/>
      <c r="Z235" s="70"/>
      <c r="AA235" s="70">
        <f t="shared" si="3"/>
        <v>4998.6380000000008</v>
      </c>
    </row>
    <row r="236" spans="1:27" x14ac:dyDescent="0.3">
      <c r="C236" s="70"/>
      <c r="D236" s="70"/>
      <c r="E236" s="79"/>
      <c r="F236" s="70"/>
      <c r="G236" s="70"/>
      <c r="H236" s="70"/>
      <c r="I236" s="70"/>
      <c r="J236" s="70"/>
      <c r="K236" s="70"/>
      <c r="L236" s="70"/>
      <c r="M236" s="70"/>
      <c r="N236" s="70"/>
      <c r="O236" s="70"/>
      <c r="P236" s="70"/>
      <c r="Q236" s="70"/>
      <c r="R236" s="70"/>
      <c r="S236" s="70"/>
      <c r="T236" s="70"/>
      <c r="U236" s="70"/>
      <c r="V236" s="70"/>
      <c r="W236" s="70"/>
      <c r="X236" s="70"/>
      <c r="Y236" s="70"/>
      <c r="Z236" s="70"/>
      <c r="AA236" s="70"/>
    </row>
    <row r="237" spans="1:27" ht="15.5" x14ac:dyDescent="0.35">
      <c r="A237" s="77" t="s">
        <v>119</v>
      </c>
      <c r="C237" s="72"/>
      <c r="D237" s="70"/>
      <c r="E237" s="80"/>
      <c r="F237" s="70"/>
      <c r="G237" s="72"/>
      <c r="H237" s="70"/>
      <c r="I237" s="73"/>
      <c r="J237" s="70"/>
      <c r="K237" s="73"/>
      <c r="L237" s="70"/>
      <c r="M237" s="72"/>
      <c r="N237" s="70"/>
      <c r="O237" s="73"/>
      <c r="P237" s="70"/>
      <c r="Q237" s="74"/>
      <c r="R237" s="70"/>
      <c r="S237" s="72"/>
      <c r="T237" s="70"/>
      <c r="U237" s="72"/>
      <c r="V237" s="70"/>
      <c r="W237" s="72"/>
      <c r="X237" s="70"/>
      <c r="Y237" s="72"/>
      <c r="Z237" s="70"/>
      <c r="AA237" s="70"/>
    </row>
    <row r="238" spans="1:27" x14ac:dyDescent="0.3">
      <c r="A238" s="32" t="s">
        <v>1</v>
      </c>
      <c r="C238" s="70">
        <v>296681.70999999996</v>
      </c>
      <c r="D238" s="70"/>
      <c r="E238" s="79">
        <v>279731.32</v>
      </c>
      <c r="F238" s="70"/>
      <c r="G238" s="70"/>
      <c r="H238" s="70"/>
      <c r="I238" s="70"/>
      <c r="J238" s="70"/>
      <c r="K238" s="70"/>
      <c r="L238" s="70"/>
      <c r="M238" s="70"/>
      <c r="N238" s="70"/>
      <c r="O238" s="70"/>
      <c r="P238" s="70"/>
      <c r="Q238" s="70"/>
      <c r="R238" s="70"/>
      <c r="S238" s="70"/>
      <c r="T238" s="70"/>
      <c r="U238" s="70"/>
      <c r="V238" s="70"/>
      <c r="W238" s="70"/>
      <c r="X238" s="70"/>
      <c r="Y238" s="70"/>
      <c r="Z238" s="70"/>
      <c r="AA238" s="70">
        <f t="shared" si="3"/>
        <v>576413.03</v>
      </c>
    </row>
    <row r="239" spans="1:27" x14ac:dyDescent="0.3">
      <c r="A239" s="32" t="s">
        <v>2</v>
      </c>
      <c r="C239" s="70">
        <v>267311.94999999995</v>
      </c>
      <c r="D239" s="70"/>
      <c r="E239" s="79">
        <v>250592.56</v>
      </c>
      <c r="F239" s="70"/>
      <c r="G239" s="70"/>
      <c r="H239" s="70"/>
      <c r="I239" s="70"/>
      <c r="J239" s="70"/>
      <c r="K239" s="70"/>
      <c r="L239" s="70"/>
      <c r="M239" s="70"/>
      <c r="N239" s="70"/>
      <c r="O239" s="70"/>
      <c r="P239" s="70"/>
      <c r="Q239" s="70"/>
      <c r="R239" s="70"/>
      <c r="S239" s="70"/>
      <c r="T239" s="70"/>
      <c r="U239" s="70"/>
      <c r="V239" s="70"/>
      <c r="W239" s="70"/>
      <c r="X239" s="70"/>
      <c r="Y239" s="70"/>
      <c r="Z239" s="70"/>
      <c r="AA239" s="70">
        <f t="shared" si="3"/>
        <v>517904.50999999995</v>
      </c>
    </row>
    <row r="240" spans="1:27" ht="15" x14ac:dyDescent="0.3">
      <c r="A240" s="32" t="s">
        <v>88</v>
      </c>
      <c r="C240" s="70">
        <v>0</v>
      </c>
      <c r="D240" s="70"/>
      <c r="E240" s="79">
        <v>0</v>
      </c>
      <c r="F240" s="70"/>
      <c r="G240" s="70"/>
      <c r="H240" s="70"/>
      <c r="I240" s="70"/>
      <c r="J240" s="70"/>
      <c r="K240" s="70"/>
      <c r="L240" s="70"/>
      <c r="M240" s="70"/>
      <c r="N240" s="70"/>
      <c r="O240" s="70"/>
      <c r="P240" s="70"/>
      <c r="Q240" s="70"/>
      <c r="R240" s="70"/>
      <c r="S240" s="70"/>
      <c r="T240" s="70"/>
      <c r="U240" s="70"/>
      <c r="V240" s="70"/>
      <c r="W240" s="70"/>
      <c r="X240" s="70"/>
      <c r="Y240" s="70"/>
      <c r="Z240" s="70"/>
      <c r="AA240" s="70">
        <f t="shared" si="3"/>
        <v>0</v>
      </c>
    </row>
    <row r="241" spans="1:27" x14ac:dyDescent="0.3">
      <c r="A241" s="32" t="s">
        <v>31</v>
      </c>
      <c r="C241" s="70">
        <v>29369.759999999998</v>
      </c>
      <c r="D241" s="70"/>
      <c r="E241" s="79">
        <v>29138.76</v>
      </c>
      <c r="F241" s="70"/>
      <c r="G241" s="70"/>
      <c r="H241" s="70"/>
      <c r="I241" s="70"/>
      <c r="J241" s="70"/>
      <c r="K241" s="70"/>
      <c r="L241" s="70"/>
      <c r="M241" s="70"/>
      <c r="N241" s="70"/>
      <c r="O241" s="70"/>
      <c r="P241" s="70"/>
      <c r="Q241" s="70"/>
      <c r="R241" s="70"/>
      <c r="S241" s="70"/>
      <c r="T241" s="70"/>
      <c r="U241" s="70"/>
      <c r="V241" s="70"/>
      <c r="W241" s="70"/>
      <c r="X241" s="70"/>
      <c r="Y241" s="70"/>
      <c r="Z241" s="70"/>
      <c r="AA241" s="70">
        <f t="shared" si="3"/>
        <v>58508.52</v>
      </c>
    </row>
    <row r="242" spans="1:27" x14ac:dyDescent="0.3">
      <c r="A242" s="32" t="s">
        <v>87</v>
      </c>
      <c r="C242" s="70">
        <v>12335.299199999999</v>
      </c>
      <c r="D242" s="70"/>
      <c r="E242" s="79">
        <v>12238.279199999999</v>
      </c>
      <c r="F242" s="70"/>
      <c r="G242" s="70"/>
      <c r="H242" s="70"/>
      <c r="I242" s="70"/>
      <c r="J242" s="70"/>
      <c r="K242" s="70"/>
      <c r="L242" s="70"/>
      <c r="M242" s="70"/>
      <c r="N242" s="70"/>
      <c r="O242" s="70"/>
      <c r="P242" s="70"/>
      <c r="Q242" s="70"/>
      <c r="R242" s="70"/>
      <c r="S242" s="70"/>
      <c r="T242" s="70"/>
      <c r="U242" s="70"/>
      <c r="V242" s="70"/>
      <c r="W242" s="70"/>
      <c r="X242" s="70"/>
      <c r="Y242" s="70"/>
      <c r="Z242" s="70"/>
      <c r="AA242" s="70">
        <f t="shared" si="3"/>
        <v>24573.578399999999</v>
      </c>
    </row>
    <row r="243" spans="1:27" ht="15" x14ac:dyDescent="0.3">
      <c r="A243" s="32" t="s">
        <v>89</v>
      </c>
      <c r="C243" s="70">
        <v>2936.9760000000006</v>
      </c>
      <c r="D243" s="70"/>
      <c r="E243" s="79">
        <v>2913.8760000000002</v>
      </c>
      <c r="F243" s="70"/>
      <c r="G243" s="70"/>
      <c r="H243" s="70"/>
      <c r="I243" s="70"/>
      <c r="J243" s="70"/>
      <c r="K243" s="70"/>
      <c r="L243" s="70"/>
      <c r="M243" s="70"/>
      <c r="N243" s="70"/>
      <c r="O243" s="70"/>
      <c r="P243" s="70"/>
      <c r="Q243" s="70"/>
      <c r="R243" s="70"/>
      <c r="S243" s="70"/>
      <c r="T243" s="70"/>
      <c r="U243" s="70"/>
      <c r="V243" s="70"/>
      <c r="W243" s="70"/>
      <c r="X243" s="70"/>
      <c r="Y243" s="70"/>
      <c r="Z243" s="70"/>
      <c r="AA243" s="70">
        <f t="shared" si="3"/>
        <v>5850.8520000000008</v>
      </c>
    </row>
    <row r="244" spans="1:27" x14ac:dyDescent="0.3">
      <c r="C244" s="70"/>
      <c r="D244" s="70"/>
      <c r="E244" s="79"/>
      <c r="F244" s="70"/>
      <c r="G244" s="70"/>
      <c r="H244" s="70"/>
      <c r="I244" s="70"/>
      <c r="J244" s="70"/>
      <c r="K244" s="70"/>
      <c r="L244" s="70"/>
      <c r="M244" s="70"/>
      <c r="N244" s="70"/>
      <c r="O244" s="70"/>
      <c r="P244" s="70"/>
      <c r="Q244" s="70"/>
      <c r="R244" s="70"/>
      <c r="S244" s="70"/>
      <c r="T244" s="70"/>
      <c r="U244" s="70"/>
      <c r="V244" s="70"/>
      <c r="W244" s="70"/>
      <c r="X244" s="70"/>
      <c r="Y244" s="70"/>
      <c r="Z244" s="70"/>
      <c r="AA244" s="70"/>
    </row>
    <row r="245" spans="1:27" ht="15.5" x14ac:dyDescent="0.35">
      <c r="A245" s="77" t="s">
        <v>120</v>
      </c>
      <c r="C245" s="72"/>
      <c r="D245" s="70"/>
      <c r="E245" s="80"/>
      <c r="F245" s="70"/>
      <c r="G245" s="72"/>
      <c r="H245" s="70"/>
      <c r="I245" s="73"/>
      <c r="J245" s="70"/>
      <c r="K245" s="73"/>
      <c r="L245" s="70"/>
      <c r="M245" s="72"/>
      <c r="N245" s="70"/>
      <c r="O245" s="73"/>
      <c r="P245" s="70"/>
      <c r="Q245" s="74"/>
      <c r="R245" s="70"/>
      <c r="S245" s="72"/>
      <c r="T245" s="70"/>
      <c r="U245" s="72"/>
      <c r="V245" s="70"/>
      <c r="W245" s="72"/>
      <c r="X245" s="70"/>
      <c r="Y245" s="72"/>
      <c r="Z245" s="70"/>
      <c r="AA245" s="70"/>
    </row>
    <row r="246" spans="1:27" x14ac:dyDescent="0.3">
      <c r="A246" s="32" t="s">
        <v>1</v>
      </c>
      <c r="C246" s="70">
        <v>47914.879999999997</v>
      </c>
      <c r="D246" s="70"/>
      <c r="E246" s="79">
        <v>54897.580000000009</v>
      </c>
      <c r="F246" s="70"/>
      <c r="G246" s="70"/>
      <c r="H246" s="70"/>
      <c r="I246" s="70"/>
      <c r="J246" s="70"/>
      <c r="K246" s="70"/>
      <c r="L246" s="70"/>
      <c r="M246" s="70"/>
      <c r="N246" s="70"/>
      <c r="O246" s="70"/>
      <c r="P246" s="70"/>
      <c r="Q246" s="70"/>
      <c r="R246" s="70"/>
      <c r="S246" s="70"/>
      <c r="T246" s="70"/>
      <c r="U246" s="70"/>
      <c r="V246" s="70"/>
      <c r="W246" s="70"/>
      <c r="X246" s="70"/>
      <c r="Y246" s="70"/>
      <c r="Z246" s="70"/>
      <c r="AA246" s="70">
        <f t="shared" si="3"/>
        <v>102812.46</v>
      </c>
    </row>
    <row r="247" spans="1:27" x14ac:dyDescent="0.3">
      <c r="A247" s="32" t="s">
        <v>2</v>
      </c>
      <c r="C247" s="70">
        <v>41875.99</v>
      </c>
      <c r="D247" s="70"/>
      <c r="E247" s="79">
        <v>51169.61</v>
      </c>
      <c r="F247" s="70"/>
      <c r="G247" s="70"/>
      <c r="H247" s="70"/>
      <c r="I247" s="70"/>
      <c r="J247" s="70"/>
      <c r="K247" s="70"/>
      <c r="L247" s="70"/>
      <c r="M247" s="70"/>
      <c r="N247" s="70"/>
      <c r="O247" s="70"/>
      <c r="P247" s="70"/>
      <c r="Q247" s="70"/>
      <c r="R247" s="70"/>
      <c r="S247" s="70"/>
      <c r="T247" s="70"/>
      <c r="U247" s="70"/>
      <c r="V247" s="70"/>
      <c r="W247" s="70"/>
      <c r="X247" s="70"/>
      <c r="Y247" s="70"/>
      <c r="Z247" s="70"/>
      <c r="AA247" s="70">
        <f t="shared" si="3"/>
        <v>93045.6</v>
      </c>
    </row>
    <row r="248" spans="1:27" ht="15" x14ac:dyDescent="0.3">
      <c r="A248" s="32" t="s">
        <v>88</v>
      </c>
      <c r="C248" s="70">
        <v>0</v>
      </c>
      <c r="D248" s="70"/>
      <c r="E248" s="79">
        <v>0</v>
      </c>
      <c r="F248" s="70"/>
      <c r="G248" s="70"/>
      <c r="H248" s="70"/>
      <c r="I248" s="70"/>
      <c r="J248" s="70"/>
      <c r="K248" s="70"/>
      <c r="L248" s="70"/>
      <c r="M248" s="70"/>
      <c r="N248" s="70"/>
      <c r="O248" s="70"/>
      <c r="P248" s="70"/>
      <c r="Q248" s="70"/>
      <c r="R248" s="70"/>
      <c r="S248" s="70"/>
      <c r="T248" s="70"/>
      <c r="U248" s="70"/>
      <c r="V248" s="70"/>
      <c r="W248" s="70"/>
      <c r="X248" s="70"/>
      <c r="Y248" s="70"/>
      <c r="Z248" s="70"/>
      <c r="AA248" s="70">
        <f t="shared" si="3"/>
        <v>0</v>
      </c>
    </row>
    <row r="249" spans="1:27" x14ac:dyDescent="0.3">
      <c r="A249" s="32" t="s">
        <v>31</v>
      </c>
      <c r="C249" s="70">
        <v>6038.8899999999994</v>
      </c>
      <c r="D249" s="70"/>
      <c r="E249" s="79">
        <v>3727.9699999999989</v>
      </c>
      <c r="F249" s="70"/>
      <c r="G249" s="70"/>
      <c r="H249" s="70"/>
      <c r="I249" s="70"/>
      <c r="J249" s="70"/>
      <c r="K249" s="70"/>
      <c r="L249" s="70"/>
      <c r="M249" s="70"/>
      <c r="N249" s="70"/>
      <c r="O249" s="70"/>
      <c r="P249" s="70"/>
      <c r="Q249" s="70"/>
      <c r="R249" s="70"/>
      <c r="S249" s="70"/>
      <c r="T249" s="70"/>
      <c r="U249" s="70"/>
      <c r="V249" s="70"/>
      <c r="W249" s="70"/>
      <c r="X249" s="70"/>
      <c r="Y249" s="70"/>
      <c r="Z249" s="70"/>
      <c r="AA249" s="70">
        <f t="shared" si="3"/>
        <v>9766.8599999999988</v>
      </c>
    </row>
    <row r="250" spans="1:27" x14ac:dyDescent="0.3">
      <c r="A250" s="32" t="s">
        <v>87</v>
      </c>
      <c r="C250" s="70">
        <v>2536.3337999999999</v>
      </c>
      <c r="D250" s="70"/>
      <c r="E250" s="79">
        <v>1565.7474</v>
      </c>
      <c r="F250" s="70"/>
      <c r="G250" s="70"/>
      <c r="H250" s="70"/>
      <c r="I250" s="70"/>
      <c r="J250" s="70"/>
      <c r="K250" s="70"/>
      <c r="L250" s="70"/>
      <c r="M250" s="70"/>
      <c r="N250" s="70"/>
      <c r="O250" s="70"/>
      <c r="P250" s="70"/>
      <c r="Q250" s="70"/>
      <c r="R250" s="70"/>
      <c r="S250" s="70"/>
      <c r="T250" s="70"/>
      <c r="U250" s="70"/>
      <c r="V250" s="70"/>
      <c r="W250" s="70"/>
      <c r="X250" s="70"/>
      <c r="Y250" s="70"/>
      <c r="Z250" s="70"/>
      <c r="AA250" s="70">
        <f t="shared" si="3"/>
        <v>4102.0811999999996</v>
      </c>
    </row>
    <row r="251" spans="1:27" ht="15" x14ac:dyDescent="0.3">
      <c r="A251" s="32" t="s">
        <v>89</v>
      </c>
      <c r="C251" s="70">
        <v>603.88900000000001</v>
      </c>
      <c r="D251" s="70"/>
      <c r="E251" s="79">
        <v>372.79700000000003</v>
      </c>
      <c r="F251" s="70"/>
      <c r="G251" s="70"/>
      <c r="H251" s="70"/>
      <c r="I251" s="70"/>
      <c r="J251" s="70"/>
      <c r="K251" s="70"/>
      <c r="L251" s="70"/>
      <c r="M251" s="70"/>
      <c r="N251" s="70"/>
      <c r="O251" s="70"/>
      <c r="P251" s="70"/>
      <c r="Q251" s="70"/>
      <c r="R251" s="70"/>
      <c r="S251" s="70"/>
      <c r="T251" s="70"/>
      <c r="U251" s="70"/>
      <c r="V251" s="70"/>
      <c r="W251" s="70"/>
      <c r="X251" s="70"/>
      <c r="Y251" s="70"/>
      <c r="Z251" s="70"/>
      <c r="AA251" s="70">
        <f t="shared" si="3"/>
        <v>976.68600000000004</v>
      </c>
    </row>
    <row r="252" spans="1:27" x14ac:dyDescent="0.3">
      <c r="C252" s="70"/>
      <c r="D252" s="70"/>
      <c r="E252" s="79"/>
      <c r="F252" s="70"/>
      <c r="G252" s="70"/>
      <c r="H252" s="70"/>
      <c r="I252" s="70"/>
      <c r="J252" s="70"/>
      <c r="K252" s="70"/>
      <c r="L252" s="70"/>
      <c r="M252" s="70"/>
      <c r="N252" s="70"/>
      <c r="O252" s="70"/>
      <c r="P252" s="70"/>
      <c r="Q252" s="70"/>
      <c r="R252" s="70"/>
      <c r="S252" s="70"/>
      <c r="T252" s="70"/>
      <c r="U252" s="70"/>
      <c r="V252" s="70"/>
      <c r="W252" s="70"/>
      <c r="X252" s="70"/>
      <c r="Y252" s="70"/>
      <c r="Z252" s="70"/>
      <c r="AA252" s="70"/>
    </row>
    <row r="253" spans="1:27" ht="15.5" x14ac:dyDescent="0.35">
      <c r="A253" s="77" t="s">
        <v>121</v>
      </c>
      <c r="C253" s="72"/>
      <c r="D253" s="70"/>
      <c r="E253" s="80"/>
      <c r="F253" s="70"/>
      <c r="G253" s="72"/>
      <c r="H253" s="70"/>
      <c r="I253" s="73"/>
      <c r="J253" s="70"/>
      <c r="K253" s="73"/>
      <c r="L253" s="70"/>
      <c r="M253" s="72"/>
      <c r="N253" s="70"/>
      <c r="O253" s="73"/>
      <c r="P253" s="70"/>
      <c r="Q253" s="74"/>
      <c r="R253" s="70"/>
      <c r="S253" s="72"/>
      <c r="T253" s="70"/>
      <c r="U253" s="72"/>
      <c r="V253" s="70"/>
      <c r="W253" s="72"/>
      <c r="X253" s="70"/>
      <c r="Y253" s="72"/>
      <c r="Z253" s="70"/>
      <c r="AA253" s="70"/>
    </row>
    <row r="254" spans="1:27" x14ac:dyDescent="0.3">
      <c r="A254" s="32" t="s">
        <v>1</v>
      </c>
      <c r="C254" s="70">
        <v>461544.43000000005</v>
      </c>
      <c r="D254" s="70"/>
      <c r="E254" s="79">
        <v>359484.04000000004</v>
      </c>
      <c r="F254" s="70"/>
      <c r="G254" s="70"/>
      <c r="H254" s="70"/>
      <c r="I254" s="70"/>
      <c r="J254" s="70"/>
      <c r="K254" s="70"/>
      <c r="L254" s="70"/>
      <c r="M254" s="70"/>
      <c r="N254" s="70"/>
      <c r="O254" s="70"/>
      <c r="P254" s="70"/>
      <c r="Q254" s="70"/>
      <c r="R254" s="70"/>
      <c r="S254" s="70"/>
      <c r="T254" s="70"/>
      <c r="U254" s="70"/>
      <c r="V254" s="70"/>
      <c r="W254" s="70"/>
      <c r="X254" s="70"/>
      <c r="Y254" s="70"/>
      <c r="Z254" s="70"/>
      <c r="AA254" s="70">
        <f t="shared" si="3"/>
        <v>821028.47000000009</v>
      </c>
    </row>
    <row r="255" spans="1:27" x14ac:dyDescent="0.3">
      <c r="A255" s="32" t="s">
        <v>2</v>
      </c>
      <c r="C255" s="70">
        <v>434062.49</v>
      </c>
      <c r="D255" s="70"/>
      <c r="E255" s="79">
        <v>318680.75</v>
      </c>
      <c r="F255" s="70"/>
      <c r="G255" s="70"/>
      <c r="H255" s="70"/>
      <c r="I255" s="70"/>
      <c r="J255" s="70"/>
      <c r="K255" s="70"/>
      <c r="L255" s="70"/>
      <c r="M255" s="70"/>
      <c r="N255" s="70"/>
      <c r="O255" s="70"/>
      <c r="P255" s="70"/>
      <c r="Q255" s="70"/>
      <c r="R255" s="70"/>
      <c r="S255" s="70"/>
      <c r="T255" s="70"/>
      <c r="U255" s="70"/>
      <c r="V255" s="70"/>
      <c r="W255" s="70"/>
      <c r="X255" s="70"/>
      <c r="Y255" s="70"/>
      <c r="Z255" s="70"/>
      <c r="AA255" s="70">
        <f t="shared" si="3"/>
        <v>752743.24</v>
      </c>
    </row>
    <row r="256" spans="1:27" ht="15" x14ac:dyDescent="0.3">
      <c r="A256" s="32" t="s">
        <v>88</v>
      </c>
      <c r="C256" s="70">
        <v>0</v>
      </c>
      <c r="D256" s="70"/>
      <c r="E256" s="79">
        <v>0</v>
      </c>
      <c r="F256" s="70"/>
      <c r="G256" s="70"/>
      <c r="H256" s="70"/>
      <c r="I256" s="70"/>
      <c r="J256" s="70"/>
      <c r="K256" s="70"/>
      <c r="L256" s="70"/>
      <c r="M256" s="70"/>
      <c r="N256" s="70"/>
      <c r="O256" s="70"/>
      <c r="P256" s="70"/>
      <c r="Q256" s="70"/>
      <c r="R256" s="70"/>
      <c r="S256" s="70"/>
      <c r="T256" s="70"/>
      <c r="U256" s="70"/>
      <c r="V256" s="70"/>
      <c r="W256" s="70"/>
      <c r="X256" s="70"/>
      <c r="Y256" s="70"/>
      <c r="Z256" s="70"/>
      <c r="AA256" s="70">
        <f t="shared" si="3"/>
        <v>0</v>
      </c>
    </row>
    <row r="257" spans="1:27" x14ac:dyDescent="0.3">
      <c r="A257" s="32" t="s">
        <v>31</v>
      </c>
      <c r="C257" s="70">
        <v>27481.940000000002</v>
      </c>
      <c r="D257" s="70"/>
      <c r="E257" s="79">
        <v>40803.290000000008</v>
      </c>
      <c r="F257" s="70"/>
      <c r="G257" s="70"/>
      <c r="H257" s="70"/>
      <c r="I257" s="70"/>
      <c r="J257" s="70"/>
      <c r="K257" s="70"/>
      <c r="L257" s="70"/>
      <c r="M257" s="70"/>
      <c r="N257" s="70"/>
      <c r="O257" s="70"/>
      <c r="P257" s="70"/>
      <c r="Q257" s="70"/>
      <c r="R257" s="70"/>
      <c r="S257" s="70"/>
      <c r="T257" s="70"/>
      <c r="U257" s="70"/>
      <c r="V257" s="70"/>
      <c r="W257" s="70"/>
      <c r="X257" s="70"/>
      <c r="Y257" s="70"/>
      <c r="Z257" s="70"/>
      <c r="AA257" s="70">
        <f t="shared" si="3"/>
        <v>68285.23000000001</v>
      </c>
    </row>
    <row r="258" spans="1:27" x14ac:dyDescent="0.3">
      <c r="A258" s="32" t="s">
        <v>87</v>
      </c>
      <c r="C258" s="70">
        <v>11542.414799999999</v>
      </c>
      <c r="D258" s="70"/>
      <c r="E258" s="79">
        <v>17137.381799999999</v>
      </c>
      <c r="F258" s="70"/>
      <c r="G258" s="70"/>
      <c r="H258" s="70"/>
      <c r="I258" s="70"/>
      <c r="J258" s="70"/>
      <c r="K258" s="70"/>
      <c r="L258" s="70"/>
      <c r="M258" s="70"/>
      <c r="N258" s="70"/>
      <c r="O258" s="70"/>
      <c r="P258" s="70"/>
      <c r="Q258" s="70"/>
      <c r="R258" s="70"/>
      <c r="S258" s="70"/>
      <c r="T258" s="70"/>
      <c r="U258" s="70"/>
      <c r="V258" s="70"/>
      <c r="W258" s="70"/>
      <c r="X258" s="70"/>
      <c r="Y258" s="70"/>
      <c r="Z258" s="70"/>
      <c r="AA258" s="70">
        <f t="shared" si="3"/>
        <v>28679.796599999998</v>
      </c>
    </row>
    <row r="259" spans="1:27" ht="15" x14ac:dyDescent="0.3">
      <c r="A259" s="32" t="s">
        <v>89</v>
      </c>
      <c r="C259" s="70">
        <v>2748.1940000000004</v>
      </c>
      <c r="D259" s="70"/>
      <c r="E259" s="79">
        <v>4080.3290000000006</v>
      </c>
      <c r="F259" s="70"/>
      <c r="G259" s="70"/>
      <c r="H259" s="70"/>
      <c r="I259" s="70"/>
      <c r="J259" s="70"/>
      <c r="K259" s="70"/>
      <c r="L259" s="70"/>
      <c r="M259" s="70"/>
      <c r="N259" s="70"/>
      <c r="O259" s="70"/>
      <c r="P259" s="70"/>
      <c r="Q259" s="70"/>
      <c r="R259" s="70"/>
      <c r="S259" s="70"/>
      <c r="T259" s="70"/>
      <c r="U259" s="70"/>
      <c r="V259" s="70"/>
      <c r="W259" s="70"/>
      <c r="X259" s="70"/>
      <c r="Y259" s="70"/>
      <c r="Z259" s="70"/>
      <c r="AA259" s="70">
        <f t="shared" si="3"/>
        <v>6828.523000000001</v>
      </c>
    </row>
    <row r="260" spans="1:27" x14ac:dyDescent="0.3">
      <c r="C260" s="70"/>
      <c r="D260" s="70"/>
      <c r="E260" s="79"/>
      <c r="F260" s="70"/>
      <c r="G260" s="70"/>
      <c r="H260" s="70"/>
      <c r="I260" s="70"/>
      <c r="J260" s="70"/>
      <c r="K260" s="70"/>
      <c r="L260" s="70"/>
      <c r="M260" s="70"/>
      <c r="N260" s="70"/>
      <c r="O260" s="70"/>
      <c r="P260" s="70"/>
      <c r="Q260" s="70"/>
      <c r="R260" s="70"/>
      <c r="S260" s="70"/>
      <c r="T260" s="70"/>
      <c r="U260" s="70"/>
      <c r="V260" s="70"/>
      <c r="W260" s="70"/>
      <c r="X260" s="70"/>
      <c r="Y260" s="70"/>
      <c r="Z260" s="70"/>
      <c r="AA260" s="70"/>
    </row>
    <row r="261" spans="1:27" ht="15.5" x14ac:dyDescent="0.35">
      <c r="A261" s="77" t="s">
        <v>128</v>
      </c>
      <c r="C261" s="72"/>
      <c r="D261" s="70"/>
      <c r="E261" s="80"/>
      <c r="F261" s="70"/>
      <c r="G261" s="72"/>
      <c r="H261" s="70"/>
      <c r="I261" s="73"/>
      <c r="J261" s="70"/>
      <c r="K261" s="73"/>
      <c r="L261" s="70"/>
      <c r="M261" s="72"/>
      <c r="N261" s="70"/>
      <c r="O261" s="73"/>
      <c r="P261" s="70"/>
      <c r="Q261" s="74"/>
      <c r="R261" s="70"/>
      <c r="S261" s="72"/>
      <c r="T261" s="70"/>
      <c r="U261" s="72"/>
      <c r="V261" s="70"/>
      <c r="W261" s="72"/>
      <c r="X261" s="70"/>
      <c r="Y261" s="72"/>
      <c r="Z261" s="70"/>
      <c r="AA261" s="70"/>
    </row>
    <row r="262" spans="1:27" x14ac:dyDescent="0.3">
      <c r="A262" s="32" t="s">
        <v>1</v>
      </c>
      <c r="C262" s="70">
        <v>655366.66</v>
      </c>
      <c r="D262" s="70"/>
      <c r="E262" s="79">
        <v>665928.64999999991</v>
      </c>
      <c r="F262" s="70"/>
      <c r="G262" s="70"/>
      <c r="H262" s="70"/>
      <c r="I262" s="70"/>
      <c r="J262" s="70"/>
      <c r="K262" s="70"/>
      <c r="L262" s="70"/>
      <c r="M262" s="70"/>
      <c r="N262" s="70"/>
      <c r="O262" s="70"/>
      <c r="P262" s="70"/>
      <c r="Q262" s="70"/>
      <c r="R262" s="70"/>
      <c r="S262" s="70"/>
      <c r="T262" s="70"/>
      <c r="U262" s="70"/>
      <c r="V262" s="70"/>
      <c r="W262" s="70"/>
      <c r="X262" s="70"/>
      <c r="Y262" s="70"/>
      <c r="Z262" s="70"/>
      <c r="AA262" s="70">
        <f t="shared" si="3"/>
        <v>1321295.31</v>
      </c>
    </row>
    <row r="263" spans="1:27" x14ac:dyDescent="0.3">
      <c r="A263" s="32" t="s">
        <v>2</v>
      </c>
      <c r="C263" s="70">
        <v>598147.72000000009</v>
      </c>
      <c r="D263" s="70"/>
      <c r="E263" s="79">
        <v>621189.84</v>
      </c>
      <c r="F263" s="70"/>
      <c r="G263" s="70"/>
      <c r="H263" s="70"/>
      <c r="I263" s="70"/>
      <c r="J263" s="70"/>
      <c r="K263" s="70"/>
      <c r="L263" s="70"/>
      <c r="M263" s="70"/>
      <c r="N263" s="70"/>
      <c r="O263" s="70"/>
      <c r="P263" s="70"/>
      <c r="Q263" s="70"/>
      <c r="R263" s="70"/>
      <c r="S263" s="70"/>
      <c r="T263" s="70"/>
      <c r="U263" s="70"/>
      <c r="V263" s="70"/>
      <c r="W263" s="70"/>
      <c r="X263" s="70"/>
      <c r="Y263" s="70"/>
      <c r="Z263" s="70"/>
      <c r="AA263" s="70">
        <f t="shared" ref="AA263:AA326" si="4">SUM(C263:Z263)</f>
        <v>1219337.56</v>
      </c>
    </row>
    <row r="264" spans="1:27" ht="15" x14ac:dyDescent="0.3">
      <c r="A264" s="32" t="s">
        <v>88</v>
      </c>
      <c r="C264" s="70">
        <v>0</v>
      </c>
      <c r="D264" s="70"/>
      <c r="E264" s="79">
        <v>0</v>
      </c>
      <c r="F264" s="70"/>
      <c r="G264" s="70"/>
      <c r="H264" s="70"/>
      <c r="I264" s="70"/>
      <c r="J264" s="70"/>
      <c r="K264" s="70"/>
      <c r="L264" s="70"/>
      <c r="M264" s="70"/>
      <c r="N264" s="70"/>
      <c r="O264" s="70"/>
      <c r="P264" s="70"/>
      <c r="Q264" s="70"/>
      <c r="R264" s="70"/>
      <c r="S264" s="70"/>
      <c r="T264" s="70"/>
      <c r="U264" s="70"/>
      <c r="V264" s="70"/>
      <c r="W264" s="70"/>
      <c r="X264" s="70"/>
      <c r="Y264" s="70"/>
      <c r="Z264" s="70"/>
      <c r="AA264" s="70">
        <f t="shared" si="4"/>
        <v>0</v>
      </c>
    </row>
    <row r="265" spans="1:27" x14ac:dyDescent="0.3">
      <c r="A265" s="32" t="s">
        <v>31</v>
      </c>
      <c r="C265" s="70">
        <v>57218.94</v>
      </c>
      <c r="D265" s="70"/>
      <c r="E265" s="79">
        <v>44738.810000000005</v>
      </c>
      <c r="F265" s="70"/>
      <c r="G265" s="70"/>
      <c r="H265" s="70"/>
      <c r="I265" s="70"/>
      <c r="J265" s="70"/>
      <c r="K265" s="70"/>
      <c r="L265" s="70"/>
      <c r="M265" s="70"/>
      <c r="N265" s="70"/>
      <c r="O265" s="70"/>
      <c r="P265" s="70"/>
      <c r="Q265" s="70"/>
      <c r="R265" s="70"/>
      <c r="S265" s="70"/>
      <c r="T265" s="70"/>
      <c r="U265" s="70"/>
      <c r="V265" s="70"/>
      <c r="W265" s="70"/>
      <c r="X265" s="70"/>
      <c r="Y265" s="70"/>
      <c r="Z265" s="70"/>
      <c r="AA265" s="70">
        <f t="shared" si="4"/>
        <v>101957.75</v>
      </c>
    </row>
    <row r="266" spans="1:27" x14ac:dyDescent="0.3">
      <c r="A266" s="32" t="s">
        <v>87</v>
      </c>
      <c r="C266" s="70">
        <v>24031.954799999996</v>
      </c>
      <c r="D266" s="70"/>
      <c r="E266" s="79">
        <v>18790.300199999998</v>
      </c>
      <c r="F266" s="70"/>
      <c r="G266" s="70"/>
      <c r="H266" s="70"/>
      <c r="I266" s="70"/>
      <c r="J266" s="70"/>
      <c r="K266" s="70"/>
      <c r="L266" s="70"/>
      <c r="M266" s="70"/>
      <c r="N266" s="70"/>
      <c r="O266" s="70"/>
      <c r="P266" s="70"/>
      <c r="Q266" s="70"/>
      <c r="R266" s="70"/>
      <c r="S266" s="70"/>
      <c r="T266" s="70"/>
      <c r="U266" s="70"/>
      <c r="V266" s="70"/>
      <c r="W266" s="70"/>
      <c r="X266" s="70"/>
      <c r="Y266" s="70"/>
      <c r="Z266" s="70"/>
      <c r="AA266" s="70">
        <f t="shared" si="4"/>
        <v>42822.25499999999</v>
      </c>
    </row>
    <row r="267" spans="1:27" ht="15" x14ac:dyDescent="0.3">
      <c r="A267" s="32" t="s">
        <v>89</v>
      </c>
      <c r="C267" s="70">
        <v>5721.8939999999993</v>
      </c>
      <c r="D267" s="70"/>
      <c r="E267" s="79">
        <v>4473.8810000000003</v>
      </c>
      <c r="F267" s="70"/>
      <c r="G267" s="70"/>
      <c r="H267" s="70"/>
      <c r="I267" s="70"/>
      <c r="J267" s="70"/>
      <c r="K267" s="70"/>
      <c r="L267" s="70"/>
      <c r="M267" s="70"/>
      <c r="N267" s="70"/>
      <c r="O267" s="70"/>
      <c r="P267" s="70"/>
      <c r="Q267" s="70"/>
      <c r="R267" s="70"/>
      <c r="S267" s="70"/>
      <c r="T267" s="70"/>
      <c r="U267" s="70"/>
      <c r="V267" s="70"/>
      <c r="W267" s="70"/>
      <c r="X267" s="70"/>
      <c r="Y267" s="70"/>
      <c r="Z267" s="70"/>
      <c r="AA267" s="70">
        <f t="shared" si="4"/>
        <v>10195.775</v>
      </c>
    </row>
    <row r="268" spans="1:27" x14ac:dyDescent="0.3">
      <c r="C268" s="70"/>
      <c r="D268" s="70"/>
      <c r="E268" s="79"/>
      <c r="F268" s="70"/>
      <c r="G268" s="70"/>
      <c r="H268" s="70"/>
      <c r="I268" s="70"/>
      <c r="J268" s="70"/>
      <c r="K268" s="70"/>
      <c r="L268" s="70"/>
      <c r="M268" s="70"/>
      <c r="N268" s="70"/>
      <c r="O268" s="70"/>
      <c r="P268" s="70"/>
      <c r="Q268" s="70"/>
      <c r="R268" s="70"/>
      <c r="S268" s="70"/>
      <c r="T268" s="70"/>
      <c r="U268" s="70"/>
      <c r="V268" s="70"/>
      <c r="W268" s="70"/>
      <c r="X268" s="70"/>
      <c r="Y268" s="70"/>
      <c r="Z268" s="70"/>
      <c r="AA268" s="70"/>
    </row>
    <row r="269" spans="1:27" ht="15.5" x14ac:dyDescent="0.35">
      <c r="A269" s="62" t="s">
        <v>123</v>
      </c>
      <c r="C269" s="72"/>
      <c r="D269" s="70"/>
      <c r="E269" s="80"/>
      <c r="F269" s="70"/>
      <c r="G269" s="72"/>
      <c r="H269" s="70"/>
      <c r="I269" s="73"/>
      <c r="J269" s="70"/>
      <c r="K269" s="73"/>
      <c r="L269" s="70"/>
      <c r="M269" s="72"/>
      <c r="N269" s="70"/>
      <c r="O269" s="73"/>
      <c r="P269" s="70"/>
      <c r="Q269" s="74"/>
      <c r="R269" s="70"/>
      <c r="S269" s="72"/>
      <c r="T269" s="70"/>
      <c r="U269" s="72"/>
      <c r="V269" s="70"/>
      <c r="W269" s="72"/>
      <c r="X269" s="70"/>
      <c r="Y269" s="72"/>
      <c r="Z269" s="70"/>
      <c r="AA269" s="70"/>
    </row>
    <row r="270" spans="1:27" x14ac:dyDescent="0.3">
      <c r="A270" s="32" t="s">
        <v>1</v>
      </c>
      <c r="C270" s="70">
        <v>111213</v>
      </c>
      <c r="D270" s="70"/>
      <c r="E270" s="79">
        <v>160978.40000000002</v>
      </c>
      <c r="F270" s="70"/>
      <c r="G270" s="70"/>
      <c r="H270" s="70"/>
      <c r="I270" s="70"/>
      <c r="J270" s="70"/>
      <c r="K270" s="70"/>
      <c r="L270" s="70"/>
      <c r="M270" s="70"/>
      <c r="N270" s="70"/>
      <c r="O270" s="70"/>
      <c r="P270" s="70"/>
      <c r="Q270" s="70"/>
      <c r="R270" s="70"/>
      <c r="S270" s="70"/>
      <c r="T270" s="70"/>
      <c r="U270" s="70"/>
      <c r="V270" s="70"/>
      <c r="W270" s="70"/>
      <c r="X270" s="70"/>
      <c r="Y270" s="70"/>
      <c r="Z270" s="70"/>
      <c r="AA270" s="70">
        <f t="shared" si="4"/>
        <v>272191.40000000002</v>
      </c>
    </row>
    <row r="271" spans="1:27" x14ac:dyDescent="0.3">
      <c r="A271" s="32" t="s">
        <v>2</v>
      </c>
      <c r="C271" s="70">
        <v>100265.54</v>
      </c>
      <c r="D271" s="70"/>
      <c r="E271" s="79">
        <v>140052.81999999998</v>
      </c>
      <c r="F271" s="70"/>
      <c r="G271" s="70"/>
      <c r="H271" s="70"/>
      <c r="I271" s="70"/>
      <c r="J271" s="70"/>
      <c r="K271" s="70"/>
      <c r="L271" s="70"/>
      <c r="M271" s="70"/>
      <c r="N271" s="70"/>
      <c r="O271" s="70"/>
      <c r="P271" s="70"/>
      <c r="Q271" s="70"/>
      <c r="R271" s="70"/>
      <c r="S271" s="70"/>
      <c r="T271" s="70"/>
      <c r="U271" s="70"/>
      <c r="V271" s="70"/>
      <c r="W271" s="70"/>
      <c r="X271" s="70"/>
      <c r="Y271" s="70"/>
      <c r="Z271" s="70"/>
      <c r="AA271" s="70">
        <f t="shared" si="4"/>
        <v>240318.36</v>
      </c>
    </row>
    <row r="272" spans="1:27" ht="15" x14ac:dyDescent="0.3">
      <c r="A272" s="32" t="s">
        <v>88</v>
      </c>
      <c r="C272" s="70">
        <v>0</v>
      </c>
      <c r="D272" s="70"/>
      <c r="E272" s="79">
        <v>0</v>
      </c>
      <c r="F272" s="70"/>
      <c r="G272" s="70"/>
      <c r="H272" s="70"/>
      <c r="I272" s="70"/>
      <c r="J272" s="70"/>
      <c r="K272" s="70"/>
      <c r="L272" s="70"/>
      <c r="M272" s="70"/>
      <c r="N272" s="70"/>
      <c r="O272" s="70"/>
      <c r="P272" s="70"/>
      <c r="Q272" s="70"/>
      <c r="R272" s="70"/>
      <c r="S272" s="70"/>
      <c r="T272" s="70"/>
      <c r="U272" s="70"/>
      <c r="V272" s="70"/>
      <c r="W272" s="70"/>
      <c r="X272" s="70"/>
      <c r="Y272" s="70"/>
      <c r="Z272" s="70"/>
      <c r="AA272" s="70">
        <f t="shared" si="4"/>
        <v>0</v>
      </c>
    </row>
    <row r="273" spans="1:27" x14ac:dyDescent="0.3">
      <c r="A273" s="32" t="s">
        <v>31</v>
      </c>
      <c r="C273" s="70">
        <v>10947.46</v>
      </c>
      <c r="D273" s="70"/>
      <c r="E273" s="79">
        <v>20925.580000000002</v>
      </c>
      <c r="F273" s="70"/>
      <c r="G273" s="70"/>
      <c r="H273" s="70"/>
      <c r="I273" s="70"/>
      <c r="J273" s="70"/>
      <c r="K273" s="70"/>
      <c r="L273" s="70"/>
      <c r="M273" s="70"/>
      <c r="N273" s="70"/>
      <c r="O273" s="70"/>
      <c r="P273" s="70"/>
      <c r="Q273" s="70"/>
      <c r="R273" s="70"/>
      <c r="S273" s="70"/>
      <c r="T273" s="70"/>
      <c r="U273" s="70"/>
      <c r="V273" s="70"/>
      <c r="W273" s="70"/>
      <c r="X273" s="70"/>
      <c r="Y273" s="70"/>
      <c r="Z273" s="70"/>
      <c r="AA273" s="70">
        <f t="shared" si="4"/>
        <v>31873.040000000001</v>
      </c>
    </row>
    <row r="274" spans="1:27" x14ac:dyDescent="0.3">
      <c r="A274" s="32" t="s">
        <v>87</v>
      </c>
      <c r="C274" s="70">
        <v>4597.9331999999995</v>
      </c>
      <c r="D274" s="70"/>
      <c r="E274" s="79">
        <v>8788.7435999999998</v>
      </c>
      <c r="F274" s="70"/>
      <c r="G274" s="70"/>
      <c r="H274" s="70"/>
      <c r="I274" s="70"/>
      <c r="J274" s="70"/>
      <c r="K274" s="70"/>
      <c r="L274" s="70"/>
      <c r="M274" s="70"/>
      <c r="N274" s="70"/>
      <c r="O274" s="70"/>
      <c r="P274" s="70"/>
      <c r="Q274" s="70"/>
      <c r="R274" s="70"/>
      <c r="S274" s="70"/>
      <c r="T274" s="70"/>
      <c r="U274" s="70"/>
      <c r="V274" s="70"/>
      <c r="W274" s="70"/>
      <c r="X274" s="70"/>
      <c r="Y274" s="70"/>
      <c r="Z274" s="70"/>
      <c r="AA274" s="70">
        <f t="shared" si="4"/>
        <v>13386.676799999999</v>
      </c>
    </row>
    <row r="275" spans="1:27" ht="15" x14ac:dyDescent="0.3">
      <c r="A275" s="32" t="s">
        <v>89</v>
      </c>
      <c r="C275" s="70">
        <v>1094.7460000000001</v>
      </c>
      <c r="D275" s="70"/>
      <c r="E275" s="79">
        <v>2092.558</v>
      </c>
      <c r="F275" s="70"/>
      <c r="G275" s="70"/>
      <c r="H275" s="70"/>
      <c r="I275" s="70"/>
      <c r="J275" s="70"/>
      <c r="K275" s="70"/>
      <c r="L275" s="70"/>
      <c r="M275" s="70"/>
      <c r="N275" s="70"/>
      <c r="O275" s="70"/>
      <c r="P275" s="70"/>
      <c r="Q275" s="70"/>
      <c r="R275" s="70"/>
      <c r="S275" s="70"/>
      <c r="T275" s="70"/>
      <c r="U275" s="70"/>
      <c r="V275" s="70"/>
      <c r="W275" s="70"/>
      <c r="X275" s="70"/>
      <c r="Y275" s="70"/>
      <c r="Z275" s="70"/>
      <c r="AA275" s="70">
        <f t="shared" si="4"/>
        <v>3187.3040000000001</v>
      </c>
    </row>
    <row r="276" spans="1:27" x14ac:dyDescent="0.3">
      <c r="C276" s="70"/>
      <c r="D276" s="70"/>
      <c r="E276" s="79"/>
      <c r="F276" s="70"/>
      <c r="G276" s="70"/>
      <c r="H276" s="70"/>
      <c r="I276" s="70"/>
      <c r="J276" s="70"/>
      <c r="K276" s="70"/>
      <c r="L276" s="70"/>
      <c r="M276" s="70"/>
      <c r="N276" s="70"/>
      <c r="O276" s="70"/>
      <c r="P276" s="70"/>
      <c r="Q276" s="70"/>
      <c r="R276" s="70"/>
      <c r="S276" s="70"/>
      <c r="T276" s="70"/>
      <c r="U276" s="70"/>
      <c r="V276" s="70"/>
      <c r="W276" s="70"/>
      <c r="X276" s="70"/>
      <c r="Y276" s="70"/>
      <c r="Z276" s="70"/>
      <c r="AA276" s="70"/>
    </row>
    <row r="277" spans="1:27" ht="15.5" x14ac:dyDescent="0.35">
      <c r="A277" s="62" t="s">
        <v>122</v>
      </c>
      <c r="C277" s="72"/>
      <c r="D277" s="70"/>
      <c r="E277" s="80"/>
      <c r="F277" s="70"/>
      <c r="G277" s="72"/>
      <c r="H277" s="70"/>
      <c r="I277" s="73"/>
      <c r="J277" s="70"/>
      <c r="K277" s="73"/>
      <c r="L277" s="70"/>
      <c r="M277" s="72"/>
      <c r="N277" s="70"/>
      <c r="O277" s="73"/>
      <c r="P277" s="70"/>
      <c r="Q277" s="74"/>
      <c r="R277" s="70"/>
      <c r="S277" s="72"/>
      <c r="T277" s="70"/>
      <c r="U277" s="72"/>
      <c r="V277" s="70"/>
      <c r="W277" s="72"/>
      <c r="X277" s="70"/>
      <c r="Y277" s="72"/>
      <c r="Z277" s="70"/>
      <c r="AA277" s="70"/>
    </row>
    <row r="278" spans="1:27" x14ac:dyDescent="0.3">
      <c r="A278" s="32" t="s">
        <v>1</v>
      </c>
      <c r="C278" s="70">
        <v>330143.77</v>
      </c>
      <c r="D278" s="70"/>
      <c r="E278" s="79">
        <v>390050.39999999997</v>
      </c>
      <c r="F278" s="70"/>
      <c r="G278" s="70"/>
      <c r="H278" s="70"/>
      <c r="I278" s="70"/>
      <c r="J278" s="70"/>
      <c r="K278" s="70"/>
      <c r="L278" s="70"/>
      <c r="M278" s="70"/>
      <c r="N278" s="70"/>
      <c r="O278" s="70"/>
      <c r="P278" s="70"/>
      <c r="Q278" s="70"/>
      <c r="R278" s="70"/>
      <c r="S278" s="70"/>
      <c r="T278" s="70"/>
      <c r="U278" s="70"/>
      <c r="V278" s="70"/>
      <c r="W278" s="70"/>
      <c r="X278" s="70"/>
      <c r="Y278" s="70"/>
      <c r="Z278" s="70"/>
      <c r="AA278" s="70">
        <f t="shared" si="4"/>
        <v>720194.16999999993</v>
      </c>
    </row>
    <row r="279" spans="1:27" x14ac:dyDescent="0.3">
      <c r="A279" s="32" t="s">
        <v>2</v>
      </c>
      <c r="C279" s="70">
        <v>297195.90000000002</v>
      </c>
      <c r="D279" s="70"/>
      <c r="E279" s="79">
        <v>358932.79</v>
      </c>
      <c r="F279" s="70"/>
      <c r="G279" s="70"/>
      <c r="H279" s="70"/>
      <c r="I279" s="70"/>
      <c r="J279" s="70"/>
      <c r="K279" s="70"/>
      <c r="L279" s="70"/>
      <c r="M279" s="70"/>
      <c r="N279" s="70"/>
      <c r="O279" s="70"/>
      <c r="P279" s="70"/>
      <c r="Q279" s="70"/>
      <c r="R279" s="70"/>
      <c r="S279" s="70"/>
      <c r="T279" s="70"/>
      <c r="U279" s="70"/>
      <c r="V279" s="70"/>
      <c r="W279" s="70"/>
      <c r="X279" s="70"/>
      <c r="Y279" s="70"/>
      <c r="Z279" s="70"/>
      <c r="AA279" s="70">
        <f t="shared" si="4"/>
        <v>656128.68999999994</v>
      </c>
    </row>
    <row r="280" spans="1:27" ht="15" x14ac:dyDescent="0.3">
      <c r="A280" s="32" t="s">
        <v>88</v>
      </c>
      <c r="C280" s="70">
        <v>0</v>
      </c>
      <c r="D280" s="70"/>
      <c r="E280" s="79">
        <v>0</v>
      </c>
      <c r="F280" s="70"/>
      <c r="G280" s="70"/>
      <c r="H280" s="70"/>
      <c r="I280" s="70"/>
      <c r="J280" s="70"/>
      <c r="K280" s="70"/>
      <c r="L280" s="70"/>
      <c r="M280" s="70"/>
      <c r="N280" s="70"/>
      <c r="O280" s="70"/>
      <c r="P280" s="70"/>
      <c r="Q280" s="70"/>
      <c r="R280" s="70"/>
      <c r="S280" s="70"/>
      <c r="T280" s="70"/>
      <c r="U280" s="70"/>
      <c r="V280" s="70"/>
      <c r="W280" s="70"/>
      <c r="X280" s="70"/>
      <c r="Y280" s="70"/>
      <c r="Z280" s="70"/>
      <c r="AA280" s="70">
        <f t="shared" si="4"/>
        <v>0</v>
      </c>
    </row>
    <row r="281" spans="1:27" x14ac:dyDescent="0.3">
      <c r="A281" s="32" t="s">
        <v>31</v>
      </c>
      <c r="C281" s="70">
        <v>32947.870000000003</v>
      </c>
      <c r="D281" s="70"/>
      <c r="E281" s="79">
        <v>31117.61</v>
      </c>
      <c r="F281" s="70"/>
      <c r="G281" s="70"/>
      <c r="H281" s="70"/>
      <c r="I281" s="70"/>
      <c r="J281" s="70"/>
      <c r="K281" s="70"/>
      <c r="L281" s="70"/>
      <c r="M281" s="70"/>
      <c r="N281" s="70"/>
      <c r="O281" s="70"/>
      <c r="P281" s="70"/>
      <c r="Q281" s="70"/>
      <c r="R281" s="70"/>
      <c r="S281" s="70"/>
      <c r="T281" s="70"/>
      <c r="U281" s="70"/>
      <c r="V281" s="70"/>
      <c r="W281" s="70"/>
      <c r="X281" s="70"/>
      <c r="Y281" s="70"/>
      <c r="Z281" s="70"/>
      <c r="AA281" s="70">
        <f t="shared" si="4"/>
        <v>64065.48</v>
      </c>
    </row>
    <row r="282" spans="1:27" x14ac:dyDescent="0.3">
      <c r="A282" s="32" t="s">
        <v>87</v>
      </c>
      <c r="C282" s="70">
        <v>13838.105399999997</v>
      </c>
      <c r="D282" s="70"/>
      <c r="E282" s="79">
        <v>13069.396199999999</v>
      </c>
      <c r="F282" s="70"/>
      <c r="G282" s="70"/>
      <c r="H282" s="70"/>
      <c r="I282" s="70"/>
      <c r="J282" s="70"/>
      <c r="K282" s="70"/>
      <c r="L282" s="70"/>
      <c r="M282" s="70"/>
      <c r="N282" s="70"/>
      <c r="O282" s="70"/>
      <c r="P282" s="70"/>
      <c r="Q282" s="70"/>
      <c r="R282" s="70"/>
      <c r="S282" s="70"/>
      <c r="T282" s="70"/>
      <c r="U282" s="70"/>
      <c r="V282" s="70"/>
      <c r="W282" s="70"/>
      <c r="X282" s="70"/>
      <c r="Y282" s="70"/>
      <c r="Z282" s="70"/>
      <c r="AA282" s="70">
        <f t="shared" si="4"/>
        <v>26907.501599999996</v>
      </c>
    </row>
    <row r="283" spans="1:27" ht="15" x14ac:dyDescent="0.3">
      <c r="A283" s="32" t="s">
        <v>89</v>
      </c>
      <c r="C283" s="70">
        <v>3294.7870000000003</v>
      </c>
      <c r="D283" s="70"/>
      <c r="E283" s="79">
        <v>3111.7610000000004</v>
      </c>
      <c r="F283" s="70"/>
      <c r="G283" s="70"/>
      <c r="H283" s="70"/>
      <c r="I283" s="70"/>
      <c r="J283" s="70"/>
      <c r="K283" s="70"/>
      <c r="L283" s="70"/>
      <c r="M283" s="70"/>
      <c r="N283" s="70"/>
      <c r="O283" s="70"/>
      <c r="P283" s="70"/>
      <c r="Q283" s="70"/>
      <c r="R283" s="70"/>
      <c r="S283" s="70"/>
      <c r="T283" s="70"/>
      <c r="U283" s="70"/>
      <c r="V283" s="70"/>
      <c r="W283" s="70"/>
      <c r="X283" s="70"/>
      <c r="Y283" s="70"/>
      <c r="Z283" s="70"/>
      <c r="AA283" s="70">
        <f t="shared" si="4"/>
        <v>6406.5480000000007</v>
      </c>
    </row>
    <row r="284" spans="1:27" x14ac:dyDescent="0.3">
      <c r="C284" s="70"/>
      <c r="D284" s="70"/>
      <c r="E284" s="79"/>
      <c r="F284" s="70"/>
      <c r="G284" s="70"/>
      <c r="H284" s="70"/>
      <c r="I284" s="70"/>
      <c r="J284" s="70"/>
      <c r="K284" s="70"/>
      <c r="L284" s="70"/>
      <c r="M284" s="70"/>
      <c r="N284" s="70"/>
      <c r="O284" s="70"/>
      <c r="P284" s="70"/>
      <c r="Q284" s="70"/>
      <c r="R284" s="70"/>
      <c r="S284" s="70"/>
      <c r="T284" s="70"/>
      <c r="U284" s="70"/>
      <c r="V284" s="70"/>
      <c r="W284" s="70"/>
      <c r="X284" s="70"/>
      <c r="Y284" s="70"/>
      <c r="Z284" s="70"/>
      <c r="AA284" s="70"/>
    </row>
    <row r="285" spans="1:27" ht="15.5" x14ac:dyDescent="0.35">
      <c r="A285" s="62" t="s">
        <v>124</v>
      </c>
      <c r="C285" s="72"/>
      <c r="D285" s="70"/>
      <c r="E285" s="80"/>
      <c r="F285" s="70"/>
      <c r="G285" s="72"/>
      <c r="H285" s="70"/>
      <c r="I285" s="73"/>
      <c r="J285" s="70"/>
      <c r="K285" s="73"/>
      <c r="L285" s="70"/>
      <c r="M285" s="72"/>
      <c r="N285" s="70"/>
      <c r="O285" s="73"/>
      <c r="P285" s="70"/>
      <c r="Q285" s="74"/>
      <c r="R285" s="70"/>
      <c r="S285" s="72"/>
      <c r="T285" s="70"/>
      <c r="U285" s="72"/>
      <c r="V285" s="70"/>
      <c r="W285" s="72"/>
      <c r="X285" s="70"/>
      <c r="Y285" s="72"/>
      <c r="Z285" s="70"/>
      <c r="AA285" s="70"/>
    </row>
    <row r="286" spans="1:27" x14ac:dyDescent="0.3">
      <c r="A286" s="32" t="s">
        <v>1</v>
      </c>
      <c r="C286" s="70">
        <v>1197410.6200000001</v>
      </c>
      <c r="D286" s="70"/>
      <c r="E286" s="79">
        <v>1376663.7300000002</v>
      </c>
      <c r="F286" s="70"/>
      <c r="G286" s="70"/>
      <c r="H286" s="70"/>
      <c r="I286" s="70"/>
      <c r="J286" s="70"/>
      <c r="K286" s="70"/>
      <c r="L286" s="70"/>
      <c r="M286" s="70"/>
      <c r="N286" s="70"/>
      <c r="O286" s="70"/>
      <c r="P286" s="70"/>
      <c r="Q286" s="70"/>
      <c r="R286" s="70"/>
      <c r="S286" s="70"/>
      <c r="T286" s="70"/>
      <c r="U286" s="70"/>
      <c r="V286" s="70"/>
      <c r="W286" s="70"/>
      <c r="X286" s="70"/>
      <c r="Y286" s="70"/>
      <c r="Z286" s="70"/>
      <c r="AA286" s="70">
        <f t="shared" si="4"/>
        <v>2574074.3500000006</v>
      </c>
    </row>
    <row r="287" spans="1:27" x14ac:dyDescent="0.3">
      <c r="A287" s="32" t="s">
        <v>2</v>
      </c>
      <c r="C287" s="70">
        <v>1110995.7300000002</v>
      </c>
      <c r="D287" s="70"/>
      <c r="E287" s="79">
        <v>1278386.3500000001</v>
      </c>
      <c r="F287" s="70"/>
      <c r="G287" s="70"/>
      <c r="H287" s="70"/>
      <c r="I287" s="70"/>
      <c r="J287" s="70"/>
      <c r="K287" s="70"/>
      <c r="L287" s="70"/>
      <c r="M287" s="70"/>
      <c r="N287" s="70"/>
      <c r="O287" s="70"/>
      <c r="P287" s="70"/>
      <c r="Q287" s="70"/>
      <c r="R287" s="70"/>
      <c r="S287" s="70"/>
      <c r="T287" s="70"/>
      <c r="U287" s="70"/>
      <c r="V287" s="70"/>
      <c r="W287" s="70"/>
      <c r="X287" s="70"/>
      <c r="Y287" s="70"/>
      <c r="Z287" s="70"/>
      <c r="AA287" s="70">
        <f t="shared" si="4"/>
        <v>2389382.08</v>
      </c>
    </row>
    <row r="288" spans="1:27" ht="15" x14ac:dyDescent="0.3">
      <c r="A288" s="32" t="s">
        <v>88</v>
      </c>
      <c r="C288" s="70">
        <v>0</v>
      </c>
      <c r="D288" s="70"/>
      <c r="E288" s="79">
        <v>0</v>
      </c>
      <c r="F288" s="70"/>
      <c r="G288" s="70"/>
      <c r="H288" s="70"/>
      <c r="I288" s="70"/>
      <c r="J288" s="70"/>
      <c r="K288" s="70"/>
      <c r="L288" s="70"/>
      <c r="M288" s="70"/>
      <c r="N288" s="70"/>
      <c r="O288" s="70"/>
      <c r="P288" s="70"/>
      <c r="Q288" s="70"/>
      <c r="R288" s="70"/>
      <c r="S288" s="70"/>
      <c r="T288" s="70"/>
      <c r="U288" s="70"/>
      <c r="V288" s="70"/>
      <c r="W288" s="70"/>
      <c r="X288" s="70"/>
      <c r="Y288" s="70"/>
      <c r="Z288" s="70"/>
      <c r="AA288" s="70">
        <f t="shared" si="4"/>
        <v>0</v>
      </c>
    </row>
    <row r="289" spans="1:27" x14ac:dyDescent="0.3">
      <c r="A289" s="32" t="s">
        <v>31</v>
      </c>
      <c r="C289" s="70">
        <v>86414.89</v>
      </c>
      <c r="D289" s="70"/>
      <c r="E289" s="79">
        <v>98277.37999999999</v>
      </c>
      <c r="F289" s="70"/>
      <c r="G289" s="70"/>
      <c r="H289" s="70"/>
      <c r="I289" s="70"/>
      <c r="J289" s="70"/>
      <c r="K289" s="70"/>
      <c r="L289" s="70"/>
      <c r="M289" s="70"/>
      <c r="N289" s="70"/>
      <c r="O289" s="70"/>
      <c r="P289" s="70"/>
      <c r="Q289" s="70"/>
      <c r="R289" s="70"/>
      <c r="S289" s="70"/>
      <c r="T289" s="70"/>
      <c r="U289" s="70"/>
      <c r="V289" s="70"/>
      <c r="W289" s="70"/>
      <c r="X289" s="70"/>
      <c r="Y289" s="70"/>
      <c r="Z289" s="70"/>
      <c r="AA289" s="70">
        <f t="shared" si="4"/>
        <v>184692.27</v>
      </c>
    </row>
    <row r="290" spans="1:27" x14ac:dyDescent="0.3">
      <c r="A290" s="32" t="s">
        <v>87</v>
      </c>
      <c r="C290" s="70">
        <v>36294.253799999999</v>
      </c>
      <c r="D290" s="70"/>
      <c r="E290" s="79">
        <v>41276.499600000003</v>
      </c>
      <c r="F290" s="70"/>
      <c r="G290" s="70"/>
      <c r="H290" s="70"/>
      <c r="I290" s="70"/>
      <c r="J290" s="70"/>
      <c r="K290" s="70"/>
      <c r="L290" s="70"/>
      <c r="M290" s="70"/>
      <c r="N290" s="70"/>
      <c r="O290" s="70"/>
      <c r="P290" s="70"/>
      <c r="Q290" s="70"/>
      <c r="R290" s="70"/>
      <c r="S290" s="70"/>
      <c r="T290" s="70"/>
      <c r="U290" s="70"/>
      <c r="V290" s="70"/>
      <c r="W290" s="70"/>
      <c r="X290" s="70"/>
      <c r="Y290" s="70"/>
      <c r="Z290" s="70"/>
      <c r="AA290" s="70">
        <f t="shared" si="4"/>
        <v>77570.753400000001</v>
      </c>
    </row>
    <row r="291" spans="1:27" ht="15" x14ac:dyDescent="0.3">
      <c r="A291" s="32" t="s">
        <v>89</v>
      </c>
      <c r="C291" s="70">
        <v>8641.4889999999996</v>
      </c>
      <c r="D291" s="70"/>
      <c r="E291" s="79">
        <v>9827.7380000000012</v>
      </c>
      <c r="F291" s="70"/>
      <c r="G291" s="70"/>
      <c r="H291" s="70"/>
      <c r="I291" s="70"/>
      <c r="J291" s="70"/>
      <c r="K291" s="70"/>
      <c r="L291" s="70"/>
      <c r="M291" s="70"/>
      <c r="N291" s="70"/>
      <c r="O291" s="70"/>
      <c r="P291" s="70"/>
      <c r="Q291" s="70"/>
      <c r="R291" s="70"/>
      <c r="S291" s="70"/>
      <c r="T291" s="70"/>
      <c r="U291" s="70"/>
      <c r="V291" s="70"/>
      <c r="W291" s="70"/>
      <c r="X291" s="70"/>
      <c r="Y291" s="70"/>
      <c r="Z291" s="70"/>
      <c r="AA291" s="70">
        <f t="shared" si="4"/>
        <v>18469.226999999999</v>
      </c>
    </row>
    <row r="292" spans="1:27" x14ac:dyDescent="0.3">
      <c r="C292" s="70"/>
      <c r="D292" s="70"/>
      <c r="E292" s="79"/>
      <c r="F292" s="70"/>
      <c r="G292" s="70"/>
      <c r="H292" s="70"/>
      <c r="I292" s="70"/>
      <c r="J292" s="70"/>
      <c r="K292" s="70"/>
      <c r="L292" s="70"/>
      <c r="M292" s="70"/>
      <c r="N292" s="70"/>
      <c r="O292" s="70"/>
      <c r="P292" s="70"/>
      <c r="Q292" s="70"/>
      <c r="R292" s="70"/>
      <c r="S292" s="70"/>
      <c r="T292" s="70"/>
      <c r="U292" s="70"/>
      <c r="V292" s="70"/>
      <c r="W292" s="70"/>
      <c r="X292" s="70"/>
      <c r="Y292" s="70"/>
      <c r="Z292" s="70"/>
      <c r="AA292" s="70"/>
    </row>
    <row r="293" spans="1:27" ht="15.5" x14ac:dyDescent="0.35">
      <c r="A293" s="62" t="s">
        <v>125</v>
      </c>
      <c r="C293" s="72"/>
      <c r="D293" s="70"/>
      <c r="E293" s="80"/>
      <c r="F293" s="70"/>
      <c r="G293" s="72"/>
      <c r="H293" s="70"/>
      <c r="I293" s="73"/>
      <c r="J293" s="70"/>
      <c r="K293" s="73"/>
      <c r="L293" s="70"/>
      <c r="M293" s="72"/>
      <c r="N293" s="70"/>
      <c r="O293" s="73"/>
      <c r="P293" s="70"/>
      <c r="Q293" s="74"/>
      <c r="R293" s="70"/>
      <c r="S293" s="72"/>
      <c r="T293" s="70"/>
      <c r="U293" s="72"/>
      <c r="V293" s="70"/>
      <c r="W293" s="72"/>
      <c r="X293" s="70"/>
      <c r="Y293" s="72"/>
      <c r="Z293" s="70"/>
      <c r="AA293" s="70"/>
    </row>
    <row r="294" spans="1:27" x14ac:dyDescent="0.3">
      <c r="A294" s="32" t="s">
        <v>1</v>
      </c>
      <c r="C294" s="70">
        <v>1769839.1300000001</v>
      </c>
      <c r="D294" s="70"/>
      <c r="E294" s="79">
        <v>1649065.9000000001</v>
      </c>
      <c r="F294" s="70"/>
      <c r="G294" s="70"/>
      <c r="H294" s="70"/>
      <c r="I294" s="70"/>
      <c r="J294" s="70"/>
      <c r="K294" s="70"/>
      <c r="L294" s="70"/>
      <c r="M294" s="70"/>
      <c r="N294" s="70"/>
      <c r="O294" s="70"/>
      <c r="P294" s="70"/>
      <c r="Q294" s="70"/>
      <c r="R294" s="70"/>
      <c r="S294" s="70"/>
      <c r="T294" s="70"/>
      <c r="U294" s="70"/>
      <c r="V294" s="70"/>
      <c r="W294" s="70"/>
      <c r="X294" s="70"/>
      <c r="Y294" s="70"/>
      <c r="Z294" s="70"/>
      <c r="AA294" s="70">
        <f t="shared" si="4"/>
        <v>3418905.0300000003</v>
      </c>
    </row>
    <row r="295" spans="1:27" x14ac:dyDescent="0.3">
      <c r="A295" s="32" t="s">
        <v>2</v>
      </c>
      <c r="C295" s="70">
        <v>1649207.8</v>
      </c>
      <c r="D295" s="70"/>
      <c r="E295" s="79">
        <v>1521399.9</v>
      </c>
      <c r="F295" s="70"/>
      <c r="G295" s="70"/>
      <c r="H295" s="70"/>
      <c r="I295" s="70"/>
      <c r="J295" s="70"/>
      <c r="K295" s="70"/>
      <c r="L295" s="70"/>
      <c r="M295" s="70"/>
      <c r="N295" s="70"/>
      <c r="O295" s="70"/>
      <c r="P295" s="70"/>
      <c r="Q295" s="70"/>
      <c r="R295" s="70"/>
      <c r="S295" s="70"/>
      <c r="T295" s="70"/>
      <c r="U295" s="70"/>
      <c r="V295" s="70"/>
      <c r="W295" s="70"/>
      <c r="X295" s="70"/>
      <c r="Y295" s="70"/>
      <c r="Z295" s="70"/>
      <c r="AA295" s="70">
        <f t="shared" si="4"/>
        <v>3170607.7</v>
      </c>
    </row>
    <row r="296" spans="1:27" ht="15" x14ac:dyDescent="0.3">
      <c r="A296" s="32" t="s">
        <v>88</v>
      </c>
      <c r="C296" s="70">
        <v>0</v>
      </c>
      <c r="D296" s="70"/>
      <c r="E296" s="79">
        <v>0</v>
      </c>
      <c r="F296" s="70"/>
      <c r="G296" s="70"/>
      <c r="H296" s="70"/>
      <c r="I296" s="70"/>
      <c r="J296" s="70"/>
      <c r="K296" s="70"/>
      <c r="L296" s="70"/>
      <c r="M296" s="70"/>
      <c r="N296" s="70"/>
      <c r="O296" s="70"/>
      <c r="P296" s="70"/>
      <c r="Q296" s="70"/>
      <c r="R296" s="70"/>
      <c r="S296" s="70"/>
      <c r="T296" s="70"/>
      <c r="U296" s="70"/>
      <c r="V296" s="70"/>
      <c r="W296" s="70"/>
      <c r="X296" s="70"/>
      <c r="Y296" s="70"/>
      <c r="Z296" s="70"/>
      <c r="AA296" s="70">
        <f t="shared" si="4"/>
        <v>0</v>
      </c>
    </row>
    <row r="297" spans="1:27" x14ac:dyDescent="0.3">
      <c r="A297" s="32" t="s">
        <v>31</v>
      </c>
      <c r="C297" s="70">
        <v>120631.33</v>
      </c>
      <c r="D297" s="70"/>
      <c r="E297" s="79">
        <v>127666.00000000001</v>
      </c>
      <c r="F297" s="70"/>
      <c r="G297" s="70"/>
      <c r="H297" s="70"/>
      <c r="I297" s="70"/>
      <c r="J297" s="70"/>
      <c r="K297" s="70"/>
      <c r="L297" s="70"/>
      <c r="M297" s="70"/>
      <c r="N297" s="70"/>
      <c r="O297" s="70"/>
      <c r="P297" s="70"/>
      <c r="Q297" s="70"/>
      <c r="R297" s="70"/>
      <c r="S297" s="70"/>
      <c r="T297" s="70"/>
      <c r="U297" s="70"/>
      <c r="V297" s="70"/>
      <c r="W297" s="70"/>
      <c r="X297" s="70"/>
      <c r="Y297" s="70"/>
      <c r="Z297" s="70"/>
      <c r="AA297" s="70">
        <f t="shared" si="4"/>
        <v>248297.33000000002</v>
      </c>
    </row>
    <row r="298" spans="1:27" x14ac:dyDescent="0.3">
      <c r="A298" s="32" t="s">
        <v>87</v>
      </c>
      <c r="C298" s="70">
        <v>50665.158600000002</v>
      </c>
      <c r="D298" s="70"/>
      <c r="E298" s="79">
        <v>53619.720000000008</v>
      </c>
      <c r="F298" s="70"/>
      <c r="G298" s="70"/>
      <c r="H298" s="70"/>
      <c r="I298" s="70"/>
      <c r="J298" s="70"/>
      <c r="K298" s="70"/>
      <c r="L298" s="70"/>
      <c r="M298" s="70"/>
      <c r="N298" s="70"/>
      <c r="O298" s="70"/>
      <c r="P298" s="70"/>
      <c r="Q298" s="70"/>
      <c r="R298" s="70"/>
      <c r="S298" s="70"/>
      <c r="T298" s="70"/>
      <c r="U298" s="70"/>
      <c r="V298" s="70"/>
      <c r="W298" s="70"/>
      <c r="X298" s="70"/>
      <c r="Y298" s="70"/>
      <c r="Z298" s="70"/>
      <c r="AA298" s="70">
        <f t="shared" si="4"/>
        <v>104284.87860000001</v>
      </c>
    </row>
    <row r="299" spans="1:27" ht="15" x14ac:dyDescent="0.3">
      <c r="A299" s="32" t="s">
        <v>89</v>
      </c>
      <c r="C299" s="70">
        <v>12063.133</v>
      </c>
      <c r="D299" s="70"/>
      <c r="E299" s="79">
        <v>12766.6</v>
      </c>
      <c r="F299" s="70"/>
      <c r="G299" s="70"/>
      <c r="H299" s="70"/>
      <c r="I299" s="70"/>
      <c r="J299" s="70"/>
      <c r="K299" s="70"/>
      <c r="L299" s="70"/>
      <c r="M299" s="70"/>
      <c r="N299" s="70"/>
      <c r="O299" s="70"/>
      <c r="P299" s="70"/>
      <c r="Q299" s="70"/>
      <c r="R299" s="70"/>
      <c r="S299" s="70"/>
      <c r="T299" s="70"/>
      <c r="U299" s="70"/>
      <c r="V299" s="70"/>
      <c r="W299" s="70"/>
      <c r="X299" s="70"/>
      <c r="Y299" s="70"/>
      <c r="Z299" s="70"/>
      <c r="AA299" s="70">
        <f t="shared" si="4"/>
        <v>24829.733</v>
      </c>
    </row>
    <row r="300" spans="1:27" x14ac:dyDescent="0.3">
      <c r="C300" s="70"/>
      <c r="D300" s="70"/>
      <c r="E300" s="79"/>
      <c r="F300" s="70"/>
      <c r="G300" s="70"/>
      <c r="H300" s="70"/>
      <c r="I300" s="70"/>
      <c r="J300" s="70"/>
      <c r="K300" s="70"/>
      <c r="L300" s="70"/>
      <c r="M300" s="70"/>
      <c r="N300" s="70"/>
      <c r="O300" s="70"/>
      <c r="P300" s="70"/>
      <c r="Q300" s="70"/>
      <c r="R300" s="70"/>
      <c r="S300" s="70"/>
      <c r="T300" s="70"/>
      <c r="U300" s="70"/>
      <c r="V300" s="70"/>
      <c r="W300" s="70"/>
      <c r="X300" s="70"/>
      <c r="Y300" s="70"/>
      <c r="Z300" s="70"/>
      <c r="AA300" s="70"/>
    </row>
    <row r="301" spans="1:27" ht="15.5" x14ac:dyDescent="0.35">
      <c r="A301" s="62" t="s">
        <v>126</v>
      </c>
      <c r="C301" s="72"/>
      <c r="D301" s="70"/>
      <c r="E301" s="80"/>
      <c r="F301" s="70"/>
      <c r="G301" s="72"/>
      <c r="H301" s="70"/>
      <c r="I301" s="73"/>
      <c r="J301" s="70"/>
      <c r="K301" s="73"/>
      <c r="L301" s="70"/>
      <c r="M301" s="72"/>
      <c r="N301" s="70"/>
      <c r="O301" s="73"/>
      <c r="P301" s="70"/>
      <c r="Q301" s="74"/>
      <c r="R301" s="70"/>
      <c r="S301" s="72"/>
      <c r="T301" s="70"/>
      <c r="U301" s="72"/>
      <c r="V301" s="70"/>
      <c r="W301" s="72"/>
      <c r="X301" s="70"/>
      <c r="Y301" s="72"/>
      <c r="Z301" s="70"/>
      <c r="AA301" s="70"/>
    </row>
    <row r="302" spans="1:27" x14ac:dyDescent="0.3">
      <c r="A302" s="32" t="s">
        <v>1</v>
      </c>
      <c r="C302" s="70">
        <v>383795.95</v>
      </c>
      <c r="D302" s="70"/>
      <c r="E302" s="79">
        <v>449892.12999999995</v>
      </c>
      <c r="F302" s="70"/>
      <c r="G302" s="70"/>
      <c r="H302" s="70"/>
      <c r="I302" s="70"/>
      <c r="J302" s="70"/>
      <c r="K302" s="70"/>
      <c r="L302" s="70"/>
      <c r="M302" s="70"/>
      <c r="N302" s="70"/>
      <c r="O302" s="70"/>
      <c r="P302" s="70"/>
      <c r="Q302" s="70"/>
      <c r="R302" s="70"/>
      <c r="S302" s="70"/>
      <c r="T302" s="70"/>
      <c r="U302" s="70"/>
      <c r="V302" s="70"/>
      <c r="W302" s="70"/>
      <c r="X302" s="70"/>
      <c r="Y302" s="70"/>
      <c r="Z302" s="70"/>
      <c r="AA302" s="70">
        <f t="shared" si="4"/>
        <v>833688.08</v>
      </c>
    </row>
    <row r="303" spans="1:27" x14ac:dyDescent="0.3">
      <c r="A303" s="32" t="s">
        <v>2</v>
      </c>
      <c r="C303" s="70">
        <v>357377.36000000004</v>
      </c>
      <c r="D303" s="70"/>
      <c r="E303" s="79">
        <v>407282.47</v>
      </c>
      <c r="F303" s="70"/>
      <c r="G303" s="70"/>
      <c r="H303" s="70"/>
      <c r="I303" s="70"/>
      <c r="J303" s="70"/>
      <c r="K303" s="70"/>
      <c r="L303" s="70"/>
      <c r="M303" s="70"/>
      <c r="N303" s="70"/>
      <c r="O303" s="70"/>
      <c r="P303" s="70"/>
      <c r="Q303" s="70"/>
      <c r="R303" s="70"/>
      <c r="S303" s="70"/>
      <c r="T303" s="70"/>
      <c r="U303" s="70"/>
      <c r="V303" s="70"/>
      <c r="W303" s="70"/>
      <c r="X303" s="70"/>
      <c r="Y303" s="70"/>
      <c r="Z303" s="70"/>
      <c r="AA303" s="70">
        <f t="shared" si="4"/>
        <v>764659.83000000007</v>
      </c>
    </row>
    <row r="304" spans="1:27" ht="15" x14ac:dyDescent="0.3">
      <c r="A304" s="32" t="s">
        <v>88</v>
      </c>
      <c r="C304" s="70">
        <v>0</v>
      </c>
      <c r="D304" s="70"/>
      <c r="E304" s="79">
        <v>0</v>
      </c>
      <c r="F304" s="70"/>
      <c r="G304" s="70"/>
      <c r="H304" s="70"/>
      <c r="I304" s="70"/>
      <c r="J304" s="70"/>
      <c r="K304" s="70"/>
      <c r="L304" s="70"/>
      <c r="M304" s="70"/>
      <c r="N304" s="70"/>
      <c r="O304" s="70"/>
      <c r="P304" s="70"/>
      <c r="Q304" s="70"/>
      <c r="R304" s="70"/>
      <c r="S304" s="70"/>
      <c r="T304" s="70"/>
      <c r="U304" s="70"/>
      <c r="V304" s="70"/>
      <c r="W304" s="70"/>
      <c r="X304" s="70"/>
      <c r="Y304" s="70"/>
      <c r="Z304" s="70"/>
      <c r="AA304" s="70">
        <f t="shared" si="4"/>
        <v>0</v>
      </c>
    </row>
    <row r="305" spans="1:27" x14ac:dyDescent="0.3">
      <c r="A305" s="32" t="s">
        <v>31</v>
      </c>
      <c r="C305" s="70">
        <v>26418.590000000004</v>
      </c>
      <c r="D305" s="70"/>
      <c r="E305" s="79">
        <v>42609.66</v>
      </c>
      <c r="F305" s="70"/>
      <c r="G305" s="70"/>
      <c r="H305" s="70"/>
      <c r="I305" s="70"/>
      <c r="J305" s="70"/>
      <c r="K305" s="70"/>
      <c r="L305" s="70"/>
      <c r="M305" s="70"/>
      <c r="N305" s="70"/>
      <c r="O305" s="70"/>
      <c r="P305" s="70"/>
      <c r="Q305" s="70"/>
      <c r="R305" s="70"/>
      <c r="S305" s="70"/>
      <c r="T305" s="70"/>
      <c r="U305" s="70"/>
      <c r="V305" s="70"/>
      <c r="W305" s="70"/>
      <c r="X305" s="70"/>
      <c r="Y305" s="70"/>
      <c r="Z305" s="70"/>
      <c r="AA305" s="70">
        <f t="shared" si="4"/>
        <v>69028.25</v>
      </c>
    </row>
    <row r="306" spans="1:27" x14ac:dyDescent="0.3">
      <c r="A306" s="32" t="s">
        <v>87</v>
      </c>
      <c r="C306" s="70">
        <v>11095.807799999999</v>
      </c>
      <c r="D306" s="70"/>
      <c r="E306" s="79">
        <v>17896.057200000003</v>
      </c>
      <c r="F306" s="70"/>
      <c r="G306" s="70"/>
      <c r="H306" s="70"/>
      <c r="I306" s="70"/>
      <c r="J306" s="70"/>
      <c r="K306" s="70"/>
      <c r="L306" s="70"/>
      <c r="M306" s="70"/>
      <c r="N306" s="70"/>
      <c r="O306" s="70"/>
      <c r="P306" s="70"/>
      <c r="Q306" s="70"/>
      <c r="R306" s="70"/>
      <c r="S306" s="70"/>
      <c r="T306" s="70"/>
      <c r="U306" s="70"/>
      <c r="V306" s="70"/>
      <c r="W306" s="70"/>
      <c r="X306" s="70"/>
      <c r="Y306" s="70"/>
      <c r="Z306" s="70"/>
      <c r="AA306" s="70">
        <f t="shared" si="4"/>
        <v>28991.865000000002</v>
      </c>
    </row>
    <row r="307" spans="1:27" ht="15" x14ac:dyDescent="0.3">
      <c r="A307" s="32" t="s">
        <v>89</v>
      </c>
      <c r="C307" s="70">
        <v>2641.8590000000004</v>
      </c>
      <c r="D307" s="70"/>
      <c r="E307" s="79">
        <v>4260.9660000000013</v>
      </c>
      <c r="F307" s="70"/>
      <c r="G307" s="70"/>
      <c r="H307" s="70"/>
      <c r="I307" s="70"/>
      <c r="J307" s="70"/>
      <c r="K307" s="70"/>
      <c r="L307" s="70"/>
      <c r="M307" s="70"/>
      <c r="N307" s="70"/>
      <c r="O307" s="70"/>
      <c r="P307" s="70"/>
      <c r="Q307" s="70"/>
      <c r="R307" s="70"/>
      <c r="S307" s="70"/>
      <c r="T307" s="70"/>
      <c r="U307" s="70"/>
      <c r="V307" s="70"/>
      <c r="W307" s="70"/>
      <c r="X307" s="70"/>
      <c r="Y307" s="70"/>
      <c r="Z307" s="70"/>
      <c r="AA307" s="70">
        <f t="shared" si="4"/>
        <v>6902.8250000000016</v>
      </c>
    </row>
    <row r="308" spans="1:27" x14ac:dyDescent="0.3">
      <c r="C308" s="70"/>
      <c r="D308" s="70"/>
      <c r="E308" s="79"/>
      <c r="F308" s="70"/>
      <c r="G308" s="70"/>
      <c r="H308" s="70"/>
      <c r="I308" s="70"/>
      <c r="J308" s="70"/>
      <c r="K308" s="70"/>
      <c r="L308" s="70"/>
      <c r="M308" s="70"/>
      <c r="N308" s="70"/>
      <c r="O308" s="70"/>
      <c r="P308" s="70"/>
      <c r="Q308" s="70"/>
      <c r="R308" s="70"/>
      <c r="S308" s="70"/>
      <c r="T308" s="70"/>
      <c r="U308" s="70"/>
      <c r="V308" s="70"/>
      <c r="W308" s="70"/>
      <c r="X308" s="70"/>
      <c r="Y308" s="70"/>
      <c r="Z308" s="70"/>
      <c r="AA308" s="70"/>
    </row>
    <row r="309" spans="1:27" ht="15.5" x14ac:dyDescent="0.35">
      <c r="A309" s="62" t="s">
        <v>129</v>
      </c>
      <c r="C309" s="72"/>
      <c r="D309" s="70"/>
      <c r="E309" s="80"/>
      <c r="F309" s="70"/>
      <c r="G309" s="72"/>
      <c r="H309" s="70"/>
      <c r="I309" s="73"/>
      <c r="J309" s="70"/>
      <c r="K309" s="73"/>
      <c r="L309" s="70"/>
      <c r="M309" s="72"/>
      <c r="N309" s="70"/>
      <c r="O309" s="73"/>
      <c r="P309" s="70"/>
      <c r="Q309" s="74"/>
      <c r="R309" s="70"/>
      <c r="S309" s="72"/>
      <c r="T309" s="70"/>
      <c r="U309" s="72"/>
      <c r="V309" s="70"/>
      <c r="W309" s="72"/>
      <c r="X309" s="70"/>
      <c r="Y309" s="72"/>
      <c r="Z309" s="70"/>
      <c r="AA309" s="70"/>
    </row>
    <row r="310" spans="1:27" x14ac:dyDescent="0.3">
      <c r="A310" s="32" t="s">
        <v>1</v>
      </c>
      <c r="C310" s="70">
        <v>305474.17</v>
      </c>
      <c r="D310" s="70"/>
      <c r="E310" s="79">
        <v>455586.30000000005</v>
      </c>
      <c r="F310" s="70"/>
      <c r="G310" s="70"/>
      <c r="H310" s="70"/>
      <c r="I310" s="70"/>
      <c r="J310" s="70"/>
      <c r="K310" s="70"/>
      <c r="L310" s="70"/>
      <c r="M310" s="70"/>
      <c r="N310" s="70"/>
      <c r="O310" s="70"/>
      <c r="P310" s="70"/>
      <c r="Q310" s="70"/>
      <c r="R310" s="70"/>
      <c r="S310" s="70"/>
      <c r="T310" s="70"/>
      <c r="U310" s="70"/>
      <c r="V310" s="70"/>
      <c r="W310" s="70"/>
      <c r="X310" s="70"/>
      <c r="Y310" s="70"/>
      <c r="Z310" s="70"/>
      <c r="AA310" s="70">
        <f t="shared" si="4"/>
        <v>761060.47</v>
      </c>
    </row>
    <row r="311" spans="1:27" x14ac:dyDescent="0.3">
      <c r="A311" s="32" t="s">
        <v>2</v>
      </c>
      <c r="C311" s="70">
        <v>282661.12</v>
      </c>
      <c r="D311" s="70"/>
      <c r="E311" s="79">
        <v>429889.88999999996</v>
      </c>
      <c r="F311" s="70"/>
      <c r="G311" s="70"/>
      <c r="H311" s="70"/>
      <c r="I311" s="70"/>
      <c r="J311" s="70"/>
      <c r="K311" s="70"/>
      <c r="L311" s="70"/>
      <c r="M311" s="70"/>
      <c r="N311" s="70"/>
      <c r="O311" s="70"/>
      <c r="P311" s="70"/>
      <c r="Q311" s="70"/>
      <c r="R311" s="70"/>
      <c r="S311" s="70"/>
      <c r="T311" s="70"/>
      <c r="U311" s="70"/>
      <c r="V311" s="70"/>
      <c r="W311" s="70"/>
      <c r="X311" s="70"/>
      <c r="Y311" s="70"/>
      <c r="Z311" s="70"/>
      <c r="AA311" s="70">
        <f t="shared" si="4"/>
        <v>712551.01</v>
      </c>
    </row>
    <row r="312" spans="1:27" ht="15" x14ac:dyDescent="0.3">
      <c r="A312" s="32" t="s">
        <v>88</v>
      </c>
      <c r="C312" s="70">
        <v>0</v>
      </c>
      <c r="D312" s="70"/>
      <c r="E312" s="79">
        <v>0</v>
      </c>
      <c r="F312" s="70"/>
      <c r="G312" s="70"/>
      <c r="H312" s="70"/>
      <c r="I312" s="70"/>
      <c r="J312" s="70"/>
      <c r="K312" s="70"/>
      <c r="L312" s="70"/>
      <c r="M312" s="70"/>
      <c r="N312" s="70"/>
      <c r="O312" s="70"/>
      <c r="P312" s="70"/>
      <c r="Q312" s="70"/>
      <c r="R312" s="70"/>
      <c r="S312" s="70"/>
      <c r="T312" s="70"/>
      <c r="U312" s="70"/>
      <c r="V312" s="70"/>
      <c r="W312" s="70"/>
      <c r="X312" s="70"/>
      <c r="Y312" s="70"/>
      <c r="Z312" s="70"/>
      <c r="AA312" s="70">
        <f t="shared" si="4"/>
        <v>0</v>
      </c>
    </row>
    <row r="313" spans="1:27" x14ac:dyDescent="0.3">
      <c r="A313" s="32" t="s">
        <v>31</v>
      </c>
      <c r="C313" s="70">
        <v>22813.05</v>
      </c>
      <c r="D313" s="70"/>
      <c r="E313" s="79">
        <v>25696.41</v>
      </c>
      <c r="F313" s="70"/>
      <c r="G313" s="70"/>
      <c r="H313" s="70"/>
      <c r="I313" s="70"/>
      <c r="J313" s="70"/>
      <c r="K313" s="70"/>
      <c r="L313" s="70"/>
      <c r="M313" s="70"/>
      <c r="N313" s="70"/>
      <c r="O313" s="70"/>
      <c r="P313" s="70"/>
      <c r="Q313" s="70"/>
      <c r="R313" s="70"/>
      <c r="S313" s="70"/>
      <c r="T313" s="70"/>
      <c r="U313" s="70"/>
      <c r="V313" s="70"/>
      <c r="W313" s="70"/>
      <c r="X313" s="70"/>
      <c r="Y313" s="70"/>
      <c r="Z313" s="70"/>
      <c r="AA313" s="70">
        <f t="shared" si="4"/>
        <v>48509.46</v>
      </c>
    </row>
    <row r="314" spans="1:27" x14ac:dyDescent="0.3">
      <c r="A314" s="32" t="s">
        <v>87</v>
      </c>
      <c r="C314" s="70">
        <v>9581.4809999999998</v>
      </c>
      <c r="D314" s="70"/>
      <c r="E314" s="79">
        <v>10792.492200000001</v>
      </c>
      <c r="F314" s="70"/>
      <c r="G314" s="70"/>
      <c r="H314" s="70"/>
      <c r="I314" s="70"/>
      <c r="J314" s="70"/>
      <c r="K314" s="70"/>
      <c r="L314" s="70"/>
      <c r="M314" s="70"/>
      <c r="N314" s="70"/>
      <c r="O314" s="70"/>
      <c r="P314" s="70"/>
      <c r="Q314" s="70"/>
      <c r="R314" s="70"/>
      <c r="S314" s="70"/>
      <c r="T314" s="70"/>
      <c r="U314" s="70"/>
      <c r="V314" s="70"/>
      <c r="W314" s="70"/>
      <c r="X314" s="70"/>
      <c r="Y314" s="70"/>
      <c r="Z314" s="70"/>
      <c r="AA314" s="70">
        <f t="shared" si="4"/>
        <v>20373.9732</v>
      </c>
    </row>
    <row r="315" spans="1:27" ht="15" x14ac:dyDescent="0.3">
      <c r="A315" s="32" t="s">
        <v>89</v>
      </c>
      <c r="C315" s="70">
        <v>2281.3050000000003</v>
      </c>
      <c r="D315" s="70"/>
      <c r="E315" s="79">
        <v>2569.6409999999996</v>
      </c>
      <c r="F315" s="70"/>
      <c r="G315" s="70"/>
      <c r="H315" s="70"/>
      <c r="I315" s="70"/>
      <c r="J315" s="70"/>
      <c r="K315" s="70"/>
      <c r="L315" s="70"/>
      <c r="M315" s="70"/>
      <c r="N315" s="70"/>
      <c r="O315" s="70"/>
      <c r="P315" s="70"/>
      <c r="Q315" s="70"/>
      <c r="R315" s="70"/>
      <c r="S315" s="70"/>
      <c r="T315" s="70"/>
      <c r="U315" s="70"/>
      <c r="V315" s="70"/>
      <c r="W315" s="70"/>
      <c r="X315" s="70"/>
      <c r="Y315" s="70"/>
      <c r="Z315" s="70"/>
      <c r="AA315" s="70">
        <f t="shared" si="4"/>
        <v>4850.9459999999999</v>
      </c>
    </row>
    <row r="316" spans="1:27" x14ac:dyDescent="0.3">
      <c r="C316" s="70"/>
      <c r="D316" s="70"/>
      <c r="E316" s="79"/>
      <c r="F316" s="70"/>
      <c r="G316" s="70"/>
      <c r="H316" s="70"/>
      <c r="I316" s="70"/>
      <c r="J316" s="70"/>
      <c r="K316" s="70"/>
      <c r="L316" s="70"/>
      <c r="M316" s="70"/>
      <c r="N316" s="70"/>
      <c r="O316" s="70"/>
      <c r="P316" s="70"/>
      <c r="Q316" s="70"/>
      <c r="R316" s="70"/>
      <c r="S316" s="70"/>
      <c r="T316" s="70"/>
      <c r="U316" s="70"/>
      <c r="V316" s="70"/>
      <c r="W316" s="70"/>
      <c r="X316" s="70"/>
      <c r="Y316" s="70"/>
      <c r="Z316" s="70"/>
      <c r="AA316" s="70"/>
    </row>
    <row r="317" spans="1:27" ht="15.5" x14ac:dyDescent="0.35">
      <c r="A317" s="62" t="s">
        <v>127</v>
      </c>
      <c r="C317" s="72"/>
      <c r="D317" s="70"/>
      <c r="E317" s="80"/>
      <c r="F317" s="70"/>
      <c r="G317" s="72"/>
      <c r="H317" s="70"/>
      <c r="I317" s="73"/>
      <c r="J317" s="70"/>
      <c r="K317" s="73"/>
      <c r="L317" s="70"/>
      <c r="M317" s="72"/>
      <c r="N317" s="70"/>
      <c r="O317" s="73"/>
      <c r="P317" s="70"/>
      <c r="Q317" s="74"/>
      <c r="R317" s="70"/>
      <c r="S317" s="72"/>
      <c r="T317" s="70"/>
      <c r="U317" s="72"/>
      <c r="V317" s="70"/>
      <c r="W317" s="72"/>
      <c r="X317" s="70"/>
      <c r="Y317" s="72"/>
      <c r="Z317" s="70"/>
      <c r="AA317" s="70"/>
    </row>
    <row r="318" spans="1:27" x14ac:dyDescent="0.3">
      <c r="A318" s="32" t="s">
        <v>1</v>
      </c>
      <c r="C318" s="70">
        <v>243477.18</v>
      </c>
      <c r="D318" s="70"/>
      <c r="E318" s="79">
        <v>302553.59999999998</v>
      </c>
      <c r="F318" s="70"/>
      <c r="G318" s="70"/>
      <c r="H318" s="70"/>
      <c r="I318" s="70"/>
      <c r="J318" s="70"/>
      <c r="K318" s="70"/>
      <c r="L318" s="70"/>
      <c r="M318" s="70"/>
      <c r="N318" s="70"/>
      <c r="O318" s="70"/>
      <c r="P318" s="70"/>
      <c r="Q318" s="70"/>
      <c r="R318" s="70"/>
      <c r="S318" s="70"/>
      <c r="T318" s="70"/>
      <c r="U318" s="70"/>
      <c r="V318" s="70"/>
      <c r="W318" s="70"/>
      <c r="X318" s="70"/>
      <c r="Y318" s="70"/>
      <c r="Z318" s="70"/>
      <c r="AA318" s="70">
        <f t="shared" si="4"/>
        <v>546030.78</v>
      </c>
    </row>
    <row r="319" spans="1:27" x14ac:dyDescent="0.3">
      <c r="A319" s="32" t="s">
        <v>2</v>
      </c>
      <c r="C319" s="70">
        <v>232517.62</v>
      </c>
      <c r="D319" s="70"/>
      <c r="E319" s="79">
        <v>286796.71000000002</v>
      </c>
      <c r="F319" s="70"/>
      <c r="G319" s="70"/>
      <c r="H319" s="70"/>
      <c r="I319" s="70"/>
      <c r="J319" s="70"/>
      <c r="K319" s="70"/>
      <c r="L319" s="70"/>
      <c r="M319" s="70"/>
      <c r="N319" s="70"/>
      <c r="O319" s="70"/>
      <c r="P319" s="70"/>
      <c r="Q319" s="70"/>
      <c r="R319" s="70"/>
      <c r="S319" s="70"/>
      <c r="T319" s="70"/>
      <c r="U319" s="70"/>
      <c r="V319" s="70"/>
      <c r="W319" s="70"/>
      <c r="X319" s="70"/>
      <c r="Y319" s="70"/>
      <c r="Z319" s="70"/>
      <c r="AA319" s="70">
        <f t="shared" si="4"/>
        <v>519314.33</v>
      </c>
    </row>
    <row r="320" spans="1:27" ht="15" x14ac:dyDescent="0.3">
      <c r="A320" s="32" t="s">
        <v>88</v>
      </c>
      <c r="C320" s="70">
        <v>0</v>
      </c>
      <c r="D320" s="70"/>
      <c r="E320" s="79">
        <v>0</v>
      </c>
      <c r="F320" s="70"/>
      <c r="G320" s="70"/>
      <c r="H320" s="70"/>
      <c r="I320" s="70"/>
      <c r="J320" s="70"/>
      <c r="K320" s="70"/>
      <c r="L320" s="70"/>
      <c r="M320" s="70"/>
      <c r="N320" s="70"/>
      <c r="O320" s="70"/>
      <c r="P320" s="70"/>
      <c r="Q320" s="70"/>
      <c r="R320" s="70"/>
      <c r="S320" s="70"/>
      <c r="T320" s="70"/>
      <c r="U320" s="70"/>
      <c r="V320" s="70"/>
      <c r="W320" s="70"/>
      <c r="X320" s="70"/>
      <c r="Y320" s="70"/>
      <c r="Z320" s="70"/>
      <c r="AA320" s="70">
        <f t="shared" si="4"/>
        <v>0</v>
      </c>
    </row>
    <row r="321" spans="1:27" x14ac:dyDescent="0.3">
      <c r="A321" s="32" t="s">
        <v>31</v>
      </c>
      <c r="C321" s="70">
        <v>10959.56</v>
      </c>
      <c r="D321" s="70"/>
      <c r="E321" s="79">
        <v>15756.89</v>
      </c>
      <c r="F321" s="70"/>
      <c r="G321" s="70"/>
      <c r="H321" s="70"/>
      <c r="I321" s="70"/>
      <c r="J321" s="70"/>
      <c r="K321" s="70"/>
      <c r="L321" s="70"/>
      <c r="M321" s="70"/>
      <c r="N321" s="70"/>
      <c r="O321" s="70"/>
      <c r="P321" s="70"/>
      <c r="Q321" s="70"/>
      <c r="R321" s="70"/>
      <c r="S321" s="70"/>
      <c r="T321" s="70"/>
      <c r="U321" s="70"/>
      <c r="V321" s="70"/>
      <c r="W321" s="70"/>
      <c r="X321" s="70"/>
      <c r="Y321" s="70"/>
      <c r="Z321" s="70"/>
      <c r="AA321" s="70">
        <f t="shared" si="4"/>
        <v>26716.449999999997</v>
      </c>
    </row>
    <row r="322" spans="1:27" x14ac:dyDescent="0.3">
      <c r="A322" s="32" t="s">
        <v>87</v>
      </c>
      <c r="C322" s="70">
        <v>4603.0151999999998</v>
      </c>
      <c r="D322" s="70"/>
      <c r="E322" s="79">
        <v>6617.8937999999989</v>
      </c>
      <c r="F322" s="70"/>
      <c r="G322" s="70"/>
      <c r="H322" s="70"/>
      <c r="I322" s="70"/>
      <c r="J322" s="70"/>
      <c r="K322" s="70"/>
      <c r="L322" s="70"/>
      <c r="M322" s="70"/>
      <c r="N322" s="70"/>
      <c r="O322" s="70"/>
      <c r="P322" s="70"/>
      <c r="Q322" s="70"/>
      <c r="R322" s="70"/>
      <c r="S322" s="70"/>
      <c r="T322" s="70"/>
      <c r="U322" s="70"/>
      <c r="V322" s="70"/>
      <c r="W322" s="70"/>
      <c r="X322" s="70"/>
      <c r="Y322" s="70"/>
      <c r="Z322" s="70"/>
      <c r="AA322" s="70">
        <f t="shared" si="4"/>
        <v>11220.909</v>
      </c>
    </row>
    <row r="323" spans="1:27" ht="16.5" customHeight="1" x14ac:dyDescent="0.3">
      <c r="A323" s="32" t="s">
        <v>89</v>
      </c>
      <c r="C323" s="70">
        <v>1095.9560000000001</v>
      </c>
      <c r="D323" s="70"/>
      <c r="E323" s="79">
        <v>1575.6890000000001</v>
      </c>
      <c r="F323" s="70"/>
      <c r="G323" s="70"/>
      <c r="H323" s="70"/>
      <c r="I323" s="70"/>
      <c r="J323" s="70"/>
      <c r="K323" s="70"/>
      <c r="L323" s="70"/>
      <c r="M323" s="70"/>
      <c r="N323" s="70"/>
      <c r="O323" s="70"/>
      <c r="P323" s="70"/>
      <c r="Q323" s="70"/>
      <c r="R323" s="70"/>
      <c r="S323" s="70"/>
      <c r="T323" s="70"/>
      <c r="U323" s="70"/>
      <c r="V323" s="70"/>
      <c r="W323" s="70"/>
      <c r="X323" s="70"/>
      <c r="Y323" s="70"/>
      <c r="Z323" s="70"/>
      <c r="AA323" s="70">
        <f t="shared" si="4"/>
        <v>2671.6450000000004</v>
      </c>
    </row>
    <row r="324" spans="1:27" ht="16.5" customHeight="1" x14ac:dyDescent="0.3">
      <c r="C324" s="70"/>
      <c r="D324" s="70"/>
      <c r="E324" s="79"/>
      <c r="F324" s="70"/>
      <c r="G324" s="70"/>
      <c r="H324" s="70"/>
      <c r="I324" s="70"/>
      <c r="J324" s="70"/>
      <c r="K324" s="70"/>
      <c r="L324" s="70"/>
      <c r="M324" s="70"/>
      <c r="N324" s="70"/>
      <c r="O324" s="70"/>
      <c r="P324" s="70"/>
      <c r="Q324" s="70"/>
      <c r="R324" s="70"/>
      <c r="S324" s="70"/>
      <c r="T324" s="70"/>
      <c r="U324" s="70"/>
      <c r="V324" s="70"/>
      <c r="W324" s="70"/>
      <c r="X324" s="70"/>
      <c r="Y324" s="70"/>
      <c r="Z324" s="70"/>
      <c r="AA324" s="70"/>
    </row>
    <row r="325" spans="1:27" ht="15.5" x14ac:dyDescent="0.35">
      <c r="A325" s="62" t="s">
        <v>151</v>
      </c>
      <c r="C325" s="72"/>
      <c r="D325" s="70"/>
      <c r="E325" s="80"/>
      <c r="F325" s="70"/>
      <c r="G325" s="72"/>
      <c r="H325" s="70"/>
      <c r="I325" s="73"/>
      <c r="J325" s="70"/>
      <c r="K325" s="73"/>
      <c r="L325" s="70"/>
      <c r="M325" s="72"/>
      <c r="N325" s="70"/>
      <c r="O325" s="73"/>
      <c r="P325" s="70"/>
      <c r="Q325" s="74"/>
      <c r="R325" s="70"/>
      <c r="S325" s="72"/>
      <c r="T325" s="70"/>
      <c r="U325" s="72"/>
      <c r="V325" s="70"/>
      <c r="W325" s="72"/>
      <c r="X325" s="70"/>
      <c r="Y325" s="72"/>
      <c r="Z325" s="70"/>
      <c r="AA325" s="70"/>
    </row>
    <row r="326" spans="1:27" x14ac:dyDescent="0.3">
      <c r="A326" s="32" t="s">
        <v>1</v>
      </c>
      <c r="C326" s="70">
        <v>729747.15</v>
      </c>
      <c r="D326" s="70"/>
      <c r="E326" s="79">
        <v>807791.54999999993</v>
      </c>
      <c r="F326" s="70"/>
      <c r="G326" s="70"/>
      <c r="H326" s="70"/>
      <c r="I326" s="70"/>
      <c r="J326" s="70"/>
      <c r="K326" s="70"/>
      <c r="L326" s="70"/>
      <c r="M326" s="70"/>
      <c r="N326" s="70"/>
      <c r="O326" s="70"/>
      <c r="P326" s="70"/>
      <c r="Q326" s="70"/>
      <c r="R326" s="70"/>
      <c r="S326" s="70"/>
      <c r="T326" s="70"/>
      <c r="U326" s="70"/>
      <c r="V326" s="70"/>
      <c r="W326" s="70"/>
      <c r="X326" s="70"/>
      <c r="Y326" s="70"/>
      <c r="Z326" s="70"/>
      <c r="AA326" s="70">
        <f t="shared" si="4"/>
        <v>1537538.7</v>
      </c>
    </row>
    <row r="327" spans="1:27" x14ac:dyDescent="0.3">
      <c r="A327" s="32" t="s">
        <v>2</v>
      </c>
      <c r="C327" s="70">
        <v>675942.16999999993</v>
      </c>
      <c r="D327" s="70"/>
      <c r="E327" s="79">
        <v>758320.03999999992</v>
      </c>
      <c r="F327" s="70"/>
      <c r="G327" s="70"/>
      <c r="H327" s="70"/>
      <c r="I327" s="70"/>
      <c r="J327" s="70"/>
      <c r="K327" s="70"/>
      <c r="L327" s="70"/>
      <c r="M327" s="70"/>
      <c r="N327" s="70"/>
      <c r="O327" s="70"/>
      <c r="P327" s="70"/>
      <c r="Q327" s="70"/>
      <c r="R327" s="70"/>
      <c r="S327" s="70"/>
      <c r="T327" s="70"/>
      <c r="U327" s="70"/>
      <c r="V327" s="70"/>
      <c r="W327" s="70"/>
      <c r="X327" s="70"/>
      <c r="Y327" s="70"/>
      <c r="Z327" s="70"/>
      <c r="AA327" s="70">
        <f t="shared" ref="AA327:AA390" si="5">SUM(C327:Z327)</f>
        <v>1434262.21</v>
      </c>
    </row>
    <row r="328" spans="1:27" ht="15" x14ac:dyDescent="0.3">
      <c r="A328" s="32" t="s">
        <v>88</v>
      </c>
      <c r="C328" s="70">
        <v>0</v>
      </c>
      <c r="D328" s="70"/>
      <c r="E328" s="79">
        <v>0</v>
      </c>
      <c r="F328" s="70"/>
      <c r="G328" s="70"/>
      <c r="H328" s="70"/>
      <c r="I328" s="70"/>
      <c r="J328" s="70"/>
      <c r="K328" s="70"/>
      <c r="L328" s="70"/>
      <c r="M328" s="70"/>
      <c r="N328" s="70"/>
      <c r="O328" s="70"/>
      <c r="P328" s="70"/>
      <c r="Q328" s="70"/>
      <c r="R328" s="70"/>
      <c r="S328" s="70"/>
      <c r="T328" s="70"/>
      <c r="U328" s="70"/>
      <c r="V328" s="70"/>
      <c r="W328" s="70"/>
      <c r="X328" s="70"/>
      <c r="Y328" s="70"/>
      <c r="Z328" s="70"/>
      <c r="AA328" s="70">
        <f t="shared" si="5"/>
        <v>0</v>
      </c>
    </row>
    <row r="329" spans="1:27" x14ac:dyDescent="0.3">
      <c r="A329" s="32" t="s">
        <v>31</v>
      </c>
      <c r="C329" s="70">
        <v>53804.979999999996</v>
      </c>
      <c r="D329" s="70"/>
      <c r="E329" s="79">
        <v>49471.51</v>
      </c>
      <c r="F329" s="70"/>
      <c r="G329" s="70"/>
      <c r="H329" s="70"/>
      <c r="I329" s="70"/>
      <c r="J329" s="70"/>
      <c r="K329" s="70"/>
      <c r="L329" s="70"/>
      <c r="M329" s="70"/>
      <c r="N329" s="70"/>
      <c r="O329" s="70"/>
      <c r="P329" s="70"/>
      <c r="Q329" s="70"/>
      <c r="R329" s="70"/>
      <c r="S329" s="70"/>
      <c r="T329" s="70"/>
      <c r="U329" s="70"/>
      <c r="V329" s="70"/>
      <c r="W329" s="70"/>
      <c r="X329" s="70"/>
      <c r="Y329" s="70"/>
      <c r="Z329" s="70"/>
      <c r="AA329" s="70">
        <f t="shared" si="5"/>
        <v>103276.48999999999</v>
      </c>
    </row>
    <row r="330" spans="1:27" x14ac:dyDescent="0.3">
      <c r="A330" s="32" t="s">
        <v>87</v>
      </c>
      <c r="C330" s="70">
        <v>22598.0916</v>
      </c>
      <c r="D330" s="70"/>
      <c r="E330" s="79">
        <v>20778.034199999998</v>
      </c>
      <c r="F330" s="70"/>
      <c r="G330" s="70"/>
      <c r="H330" s="70"/>
      <c r="I330" s="70"/>
      <c r="J330" s="70"/>
      <c r="K330" s="70"/>
      <c r="L330" s="70"/>
      <c r="M330" s="70"/>
      <c r="N330" s="70"/>
      <c r="O330" s="70"/>
      <c r="P330" s="70"/>
      <c r="Q330" s="70"/>
      <c r="R330" s="70"/>
      <c r="S330" s="70"/>
      <c r="T330" s="70"/>
      <c r="U330" s="70"/>
      <c r="V330" s="70"/>
      <c r="W330" s="70"/>
      <c r="X330" s="70"/>
      <c r="Y330" s="70"/>
      <c r="Z330" s="70"/>
      <c r="AA330" s="70">
        <f t="shared" si="5"/>
        <v>43376.125799999994</v>
      </c>
    </row>
    <row r="331" spans="1:27" ht="15" x14ac:dyDescent="0.3">
      <c r="A331" s="32" t="s">
        <v>89</v>
      </c>
      <c r="C331" s="70">
        <v>5380.4979999999996</v>
      </c>
      <c r="D331" s="70"/>
      <c r="E331" s="79">
        <v>4947.1509999999998</v>
      </c>
      <c r="F331" s="70"/>
      <c r="G331" s="70"/>
      <c r="H331" s="70"/>
      <c r="I331" s="70"/>
      <c r="J331" s="70"/>
      <c r="K331" s="70"/>
      <c r="L331" s="70"/>
      <c r="M331" s="70"/>
      <c r="N331" s="70"/>
      <c r="O331" s="70"/>
      <c r="P331" s="70"/>
      <c r="Q331" s="70"/>
      <c r="R331" s="70"/>
      <c r="S331" s="70"/>
      <c r="T331" s="70"/>
      <c r="U331" s="70"/>
      <c r="V331" s="70"/>
      <c r="W331" s="70"/>
      <c r="X331" s="70"/>
      <c r="Y331" s="70"/>
      <c r="Z331" s="70"/>
      <c r="AA331" s="70">
        <f t="shared" si="5"/>
        <v>10327.648999999999</v>
      </c>
    </row>
    <row r="332" spans="1:27" x14ac:dyDescent="0.3">
      <c r="C332" s="70"/>
      <c r="D332" s="70"/>
      <c r="E332" s="79"/>
      <c r="F332" s="70"/>
      <c r="G332" s="70"/>
      <c r="H332" s="70"/>
      <c r="I332" s="70"/>
      <c r="J332" s="70"/>
      <c r="K332" s="70"/>
      <c r="L332" s="70"/>
      <c r="M332" s="70"/>
      <c r="N332" s="70"/>
      <c r="O332" s="70"/>
      <c r="P332" s="70"/>
      <c r="Q332" s="70"/>
      <c r="R332" s="70"/>
      <c r="S332" s="70"/>
      <c r="T332" s="70"/>
      <c r="U332" s="70"/>
      <c r="V332" s="70"/>
      <c r="W332" s="70"/>
      <c r="X332" s="70"/>
      <c r="Y332" s="70"/>
      <c r="Z332" s="70"/>
      <c r="AA332" s="70"/>
    </row>
    <row r="333" spans="1:27" ht="15.5" x14ac:dyDescent="0.35">
      <c r="A333" s="62" t="s">
        <v>152</v>
      </c>
      <c r="C333" s="72"/>
      <c r="D333" s="70"/>
      <c r="E333" s="80"/>
      <c r="F333" s="70"/>
      <c r="G333" s="72"/>
      <c r="H333" s="70"/>
      <c r="I333" s="73"/>
      <c r="J333" s="70"/>
      <c r="K333" s="73"/>
      <c r="L333" s="70"/>
      <c r="M333" s="72"/>
      <c r="N333" s="70"/>
      <c r="O333" s="73"/>
      <c r="P333" s="70"/>
      <c r="Q333" s="74"/>
      <c r="R333" s="70"/>
      <c r="S333" s="72"/>
      <c r="T333" s="70"/>
      <c r="U333" s="72"/>
      <c r="V333" s="70"/>
      <c r="W333" s="72"/>
      <c r="X333" s="70"/>
      <c r="Y333" s="72"/>
      <c r="Z333" s="70"/>
      <c r="AA333" s="70"/>
    </row>
    <row r="334" spans="1:27" x14ac:dyDescent="0.3">
      <c r="A334" s="32" t="s">
        <v>1</v>
      </c>
      <c r="C334" s="70">
        <v>586990.5</v>
      </c>
      <c r="D334" s="70"/>
      <c r="E334" s="79">
        <v>577636.29</v>
      </c>
      <c r="F334" s="70"/>
      <c r="G334" s="70"/>
      <c r="H334" s="70"/>
      <c r="I334" s="70"/>
      <c r="J334" s="70"/>
      <c r="K334" s="70"/>
      <c r="L334" s="70"/>
      <c r="M334" s="70"/>
      <c r="N334" s="70"/>
      <c r="O334" s="70"/>
      <c r="P334" s="70"/>
      <c r="Q334" s="70"/>
      <c r="R334" s="70"/>
      <c r="S334" s="70"/>
      <c r="T334" s="70"/>
      <c r="U334" s="70"/>
      <c r="V334" s="70"/>
      <c r="W334" s="70"/>
      <c r="X334" s="70"/>
      <c r="Y334" s="70"/>
      <c r="Z334" s="70"/>
      <c r="AA334" s="70">
        <f t="shared" si="5"/>
        <v>1164626.79</v>
      </c>
    </row>
    <row r="335" spans="1:27" x14ac:dyDescent="0.3">
      <c r="A335" s="32" t="s">
        <v>2</v>
      </c>
      <c r="C335" s="70">
        <v>533051.89</v>
      </c>
      <c r="D335" s="70"/>
      <c r="E335" s="79">
        <v>534134.78</v>
      </c>
      <c r="F335" s="70"/>
      <c r="G335" s="70"/>
      <c r="H335" s="70"/>
      <c r="I335" s="70"/>
      <c r="J335" s="70"/>
      <c r="K335" s="70"/>
      <c r="L335" s="70"/>
      <c r="M335" s="70"/>
      <c r="N335" s="70"/>
      <c r="O335" s="70"/>
      <c r="P335" s="70"/>
      <c r="Q335" s="70"/>
      <c r="R335" s="70"/>
      <c r="S335" s="70"/>
      <c r="T335" s="70"/>
      <c r="U335" s="70"/>
      <c r="V335" s="70"/>
      <c r="W335" s="70"/>
      <c r="X335" s="70"/>
      <c r="Y335" s="70"/>
      <c r="Z335" s="70"/>
      <c r="AA335" s="70">
        <f t="shared" si="5"/>
        <v>1067186.67</v>
      </c>
    </row>
    <row r="336" spans="1:27" ht="15" x14ac:dyDescent="0.3">
      <c r="A336" s="32" t="s">
        <v>88</v>
      </c>
      <c r="C336" s="70">
        <v>0</v>
      </c>
      <c r="D336" s="70"/>
      <c r="E336" s="79">
        <v>0</v>
      </c>
      <c r="F336" s="70"/>
      <c r="G336" s="70"/>
      <c r="H336" s="70"/>
      <c r="I336" s="70"/>
      <c r="J336" s="70"/>
      <c r="K336" s="70"/>
      <c r="L336" s="70"/>
      <c r="M336" s="70"/>
      <c r="N336" s="70"/>
      <c r="O336" s="70"/>
      <c r="P336" s="70"/>
      <c r="Q336" s="70"/>
      <c r="R336" s="70"/>
      <c r="S336" s="70"/>
      <c r="T336" s="70"/>
      <c r="U336" s="70"/>
      <c r="V336" s="70"/>
      <c r="W336" s="70"/>
      <c r="X336" s="70"/>
      <c r="Y336" s="70"/>
      <c r="Z336" s="70"/>
      <c r="AA336" s="70">
        <f t="shared" si="5"/>
        <v>0</v>
      </c>
    </row>
    <row r="337" spans="1:27" x14ac:dyDescent="0.3">
      <c r="A337" s="32" t="s">
        <v>31</v>
      </c>
      <c r="C337" s="70">
        <v>53938.610000000008</v>
      </c>
      <c r="D337" s="70"/>
      <c r="E337" s="79">
        <v>43501.510000000009</v>
      </c>
      <c r="F337" s="70"/>
      <c r="G337" s="70"/>
      <c r="H337" s="70"/>
      <c r="I337" s="70"/>
      <c r="J337" s="70"/>
      <c r="K337" s="70"/>
      <c r="L337" s="70"/>
      <c r="M337" s="70"/>
      <c r="N337" s="70"/>
      <c r="O337" s="70"/>
      <c r="P337" s="70"/>
      <c r="Q337" s="70"/>
      <c r="R337" s="70"/>
      <c r="S337" s="70"/>
      <c r="T337" s="70"/>
      <c r="U337" s="70"/>
      <c r="V337" s="70"/>
      <c r="W337" s="70"/>
      <c r="X337" s="70"/>
      <c r="Y337" s="70"/>
      <c r="Z337" s="70"/>
      <c r="AA337" s="70">
        <f t="shared" si="5"/>
        <v>97440.120000000024</v>
      </c>
    </row>
    <row r="338" spans="1:27" x14ac:dyDescent="0.3">
      <c r="A338" s="32" t="s">
        <v>87</v>
      </c>
      <c r="C338" s="70">
        <v>22654.216199999999</v>
      </c>
      <c r="D338" s="70"/>
      <c r="E338" s="79">
        <v>18270.634199999997</v>
      </c>
      <c r="F338" s="70"/>
      <c r="G338" s="70"/>
      <c r="H338" s="70"/>
      <c r="I338" s="70"/>
      <c r="J338" s="70"/>
      <c r="K338" s="70"/>
      <c r="L338" s="70"/>
      <c r="M338" s="70"/>
      <c r="N338" s="70"/>
      <c r="O338" s="70"/>
      <c r="P338" s="70"/>
      <c r="Q338" s="70"/>
      <c r="R338" s="70"/>
      <c r="S338" s="70"/>
      <c r="T338" s="70"/>
      <c r="U338" s="70"/>
      <c r="V338" s="70"/>
      <c r="W338" s="70"/>
      <c r="X338" s="70"/>
      <c r="Y338" s="70"/>
      <c r="Z338" s="70"/>
      <c r="AA338" s="70">
        <f t="shared" si="5"/>
        <v>40924.850399999996</v>
      </c>
    </row>
    <row r="339" spans="1:27" ht="15" x14ac:dyDescent="0.3">
      <c r="A339" s="32" t="s">
        <v>89</v>
      </c>
      <c r="C339" s="70">
        <v>5393.8609999999999</v>
      </c>
      <c r="D339" s="70"/>
      <c r="E339" s="79">
        <v>4350.1509999999998</v>
      </c>
      <c r="F339" s="70"/>
      <c r="G339" s="70"/>
      <c r="H339" s="70"/>
      <c r="I339" s="70"/>
      <c r="J339" s="70"/>
      <c r="K339" s="70"/>
      <c r="L339" s="70"/>
      <c r="M339" s="70"/>
      <c r="N339" s="70"/>
      <c r="O339" s="70"/>
      <c r="P339" s="70"/>
      <c r="Q339" s="70"/>
      <c r="R339" s="70"/>
      <c r="S339" s="70"/>
      <c r="T339" s="70"/>
      <c r="U339" s="70"/>
      <c r="V339" s="70"/>
      <c r="W339" s="70"/>
      <c r="X339" s="70"/>
      <c r="Y339" s="70"/>
      <c r="Z339" s="70"/>
      <c r="AA339" s="70">
        <f t="shared" si="5"/>
        <v>9744.0119999999988</v>
      </c>
    </row>
    <row r="340" spans="1:27" x14ac:dyDescent="0.3">
      <c r="C340" s="70"/>
      <c r="D340" s="70"/>
      <c r="E340" s="79"/>
      <c r="F340" s="70"/>
      <c r="G340" s="70"/>
      <c r="H340" s="70"/>
      <c r="I340" s="70"/>
      <c r="J340" s="70"/>
      <c r="K340" s="70"/>
      <c r="L340" s="70"/>
      <c r="M340" s="70"/>
      <c r="N340" s="70"/>
      <c r="O340" s="70"/>
      <c r="P340" s="70"/>
      <c r="Q340" s="70"/>
      <c r="R340" s="70"/>
      <c r="S340" s="70"/>
      <c r="T340" s="70"/>
      <c r="U340" s="70"/>
      <c r="V340" s="70"/>
      <c r="W340" s="70"/>
      <c r="X340" s="70"/>
      <c r="Y340" s="70"/>
      <c r="Z340" s="70"/>
      <c r="AA340" s="70"/>
    </row>
    <row r="341" spans="1:27" ht="15.5" x14ac:dyDescent="0.35">
      <c r="A341" s="62" t="s">
        <v>131</v>
      </c>
      <c r="C341" s="72"/>
      <c r="D341" s="70"/>
      <c r="E341" s="80"/>
      <c r="F341" s="70"/>
      <c r="G341" s="72"/>
      <c r="H341" s="70"/>
      <c r="I341" s="73"/>
      <c r="J341" s="70"/>
      <c r="K341" s="73"/>
      <c r="L341" s="70"/>
      <c r="M341" s="72"/>
      <c r="N341" s="70"/>
      <c r="O341" s="73"/>
      <c r="P341" s="70"/>
      <c r="Q341" s="74"/>
      <c r="R341" s="70"/>
      <c r="S341" s="72"/>
      <c r="T341" s="70"/>
      <c r="U341" s="72"/>
      <c r="V341" s="70"/>
      <c r="W341" s="72"/>
      <c r="X341" s="70"/>
      <c r="Y341" s="72"/>
      <c r="Z341" s="70"/>
      <c r="AA341" s="70"/>
    </row>
    <row r="342" spans="1:27" x14ac:dyDescent="0.3">
      <c r="A342" s="32" t="s">
        <v>1</v>
      </c>
      <c r="C342" s="70">
        <v>141972.65</v>
      </c>
      <c r="D342" s="70"/>
      <c r="E342" s="79">
        <v>136899.38999999998</v>
      </c>
      <c r="F342" s="70"/>
      <c r="G342" s="70"/>
      <c r="H342" s="70"/>
      <c r="I342" s="70"/>
      <c r="J342" s="70"/>
      <c r="K342" s="70"/>
      <c r="L342" s="70"/>
      <c r="M342" s="70"/>
      <c r="N342" s="70"/>
      <c r="O342" s="70"/>
      <c r="P342" s="70"/>
      <c r="Q342" s="70"/>
      <c r="R342" s="70"/>
      <c r="S342" s="70"/>
      <c r="T342" s="70"/>
      <c r="U342" s="70"/>
      <c r="V342" s="70"/>
      <c r="W342" s="70"/>
      <c r="X342" s="70"/>
      <c r="Y342" s="70"/>
      <c r="Z342" s="70"/>
      <c r="AA342" s="70">
        <f t="shared" si="5"/>
        <v>278872.03999999998</v>
      </c>
    </row>
    <row r="343" spans="1:27" x14ac:dyDescent="0.3">
      <c r="A343" s="32" t="s">
        <v>2</v>
      </c>
      <c r="C343" s="70">
        <v>131143.74</v>
      </c>
      <c r="D343" s="70"/>
      <c r="E343" s="79">
        <v>126828.40000000001</v>
      </c>
      <c r="F343" s="70"/>
      <c r="G343" s="70"/>
      <c r="H343" s="70"/>
      <c r="I343" s="70"/>
      <c r="J343" s="70"/>
      <c r="K343" s="70"/>
      <c r="L343" s="70"/>
      <c r="M343" s="70"/>
      <c r="N343" s="70"/>
      <c r="O343" s="70"/>
      <c r="P343" s="70"/>
      <c r="Q343" s="70"/>
      <c r="R343" s="70"/>
      <c r="S343" s="70"/>
      <c r="T343" s="70"/>
      <c r="U343" s="70"/>
      <c r="V343" s="70"/>
      <c r="W343" s="70"/>
      <c r="X343" s="70"/>
      <c r="Y343" s="70"/>
      <c r="Z343" s="70"/>
      <c r="AA343" s="70">
        <f t="shared" si="5"/>
        <v>257972.14</v>
      </c>
    </row>
    <row r="344" spans="1:27" ht="15" x14ac:dyDescent="0.3">
      <c r="A344" s="32" t="s">
        <v>88</v>
      </c>
      <c r="C344" s="70">
        <v>0</v>
      </c>
      <c r="D344" s="70"/>
      <c r="E344" s="79">
        <v>0</v>
      </c>
      <c r="F344" s="70"/>
      <c r="G344" s="70"/>
      <c r="H344" s="70"/>
      <c r="I344" s="70"/>
      <c r="J344" s="70"/>
      <c r="K344" s="70"/>
      <c r="L344" s="70"/>
      <c r="M344" s="70"/>
      <c r="N344" s="70"/>
      <c r="O344" s="70"/>
      <c r="P344" s="70"/>
      <c r="Q344" s="70"/>
      <c r="R344" s="70"/>
      <c r="S344" s="70"/>
      <c r="T344" s="70"/>
      <c r="U344" s="70"/>
      <c r="V344" s="70"/>
      <c r="W344" s="70"/>
      <c r="X344" s="70"/>
      <c r="Y344" s="70"/>
      <c r="Z344" s="70"/>
      <c r="AA344" s="70">
        <f t="shared" si="5"/>
        <v>0</v>
      </c>
    </row>
    <row r="345" spans="1:27" x14ac:dyDescent="0.3">
      <c r="A345" s="32" t="s">
        <v>31</v>
      </c>
      <c r="C345" s="70">
        <v>10828.91</v>
      </c>
      <c r="D345" s="70"/>
      <c r="E345" s="79">
        <v>10070.99</v>
      </c>
      <c r="F345" s="70"/>
      <c r="G345" s="70"/>
      <c r="H345" s="70"/>
      <c r="I345" s="70"/>
      <c r="J345" s="70"/>
      <c r="K345" s="70"/>
      <c r="L345" s="70"/>
      <c r="M345" s="70"/>
      <c r="N345" s="70"/>
      <c r="O345" s="70"/>
      <c r="P345" s="70"/>
      <c r="Q345" s="70"/>
      <c r="R345" s="70"/>
      <c r="S345" s="70"/>
      <c r="T345" s="70"/>
      <c r="U345" s="70"/>
      <c r="V345" s="70"/>
      <c r="W345" s="70"/>
      <c r="X345" s="70"/>
      <c r="Y345" s="70"/>
      <c r="Z345" s="70"/>
      <c r="AA345" s="70">
        <f t="shared" si="5"/>
        <v>20899.900000000001</v>
      </c>
    </row>
    <row r="346" spans="1:27" x14ac:dyDescent="0.3">
      <c r="A346" s="32" t="s">
        <v>87</v>
      </c>
      <c r="C346" s="70">
        <v>4548.1422000000002</v>
      </c>
      <c r="D346" s="70"/>
      <c r="E346" s="79">
        <v>4229.8157999999994</v>
      </c>
      <c r="F346" s="70"/>
      <c r="G346" s="70"/>
      <c r="H346" s="70"/>
      <c r="I346" s="70"/>
      <c r="J346" s="70"/>
      <c r="K346" s="70"/>
      <c r="L346" s="70"/>
      <c r="M346" s="70"/>
      <c r="N346" s="70"/>
      <c r="O346" s="70"/>
      <c r="P346" s="70"/>
      <c r="Q346" s="70"/>
      <c r="R346" s="70"/>
      <c r="S346" s="70"/>
      <c r="T346" s="70"/>
      <c r="U346" s="70"/>
      <c r="V346" s="70"/>
      <c r="W346" s="70"/>
      <c r="X346" s="70"/>
      <c r="Y346" s="70"/>
      <c r="Z346" s="70"/>
      <c r="AA346" s="70">
        <f t="shared" si="5"/>
        <v>8777.9579999999987</v>
      </c>
    </row>
    <row r="347" spans="1:27" ht="15" x14ac:dyDescent="0.3">
      <c r="A347" s="32" t="s">
        <v>89</v>
      </c>
      <c r="C347" s="70">
        <v>1082.8910000000003</v>
      </c>
      <c r="D347" s="70"/>
      <c r="E347" s="79">
        <v>1007.099</v>
      </c>
      <c r="F347" s="70"/>
      <c r="G347" s="70"/>
      <c r="H347" s="70"/>
      <c r="I347" s="70"/>
      <c r="J347" s="70"/>
      <c r="K347" s="70"/>
      <c r="L347" s="70"/>
      <c r="M347" s="70"/>
      <c r="N347" s="70"/>
      <c r="O347" s="70"/>
      <c r="P347" s="70"/>
      <c r="Q347" s="70"/>
      <c r="R347" s="70"/>
      <c r="S347" s="70"/>
      <c r="T347" s="70"/>
      <c r="U347" s="70"/>
      <c r="V347" s="70"/>
      <c r="W347" s="70"/>
      <c r="X347" s="70"/>
      <c r="Y347" s="70"/>
      <c r="Z347" s="70"/>
      <c r="AA347" s="70">
        <f t="shared" si="5"/>
        <v>2089.9900000000002</v>
      </c>
    </row>
    <row r="348" spans="1:27" x14ac:dyDescent="0.3">
      <c r="C348" s="70"/>
      <c r="D348" s="70"/>
      <c r="E348" s="79"/>
      <c r="F348" s="70"/>
      <c r="G348" s="70"/>
      <c r="H348" s="70"/>
      <c r="I348" s="70"/>
      <c r="J348" s="70"/>
      <c r="K348" s="70"/>
      <c r="L348" s="70"/>
      <c r="M348" s="70"/>
      <c r="N348" s="70"/>
      <c r="O348" s="70"/>
      <c r="P348" s="70"/>
      <c r="Q348" s="70"/>
      <c r="R348" s="70"/>
      <c r="S348" s="70"/>
      <c r="T348" s="70"/>
      <c r="U348" s="70"/>
      <c r="V348" s="70"/>
      <c r="W348" s="70"/>
      <c r="X348" s="70"/>
      <c r="Y348" s="70"/>
      <c r="Z348" s="70"/>
      <c r="AA348" s="70"/>
    </row>
    <row r="349" spans="1:27" ht="15.5" x14ac:dyDescent="0.35">
      <c r="A349" s="62" t="s">
        <v>132</v>
      </c>
      <c r="C349" s="72"/>
      <c r="D349" s="70"/>
      <c r="E349" s="80"/>
      <c r="F349" s="70"/>
      <c r="G349" s="72"/>
      <c r="H349" s="70"/>
      <c r="I349" s="73"/>
      <c r="J349" s="70"/>
      <c r="K349" s="73"/>
      <c r="L349" s="70"/>
      <c r="M349" s="72"/>
      <c r="N349" s="70"/>
      <c r="O349" s="73"/>
      <c r="P349" s="70"/>
      <c r="Q349" s="74"/>
      <c r="R349" s="70"/>
      <c r="S349" s="72"/>
      <c r="T349" s="70"/>
      <c r="U349" s="72"/>
      <c r="V349" s="70"/>
      <c r="W349" s="72"/>
      <c r="X349" s="70"/>
      <c r="Y349" s="72"/>
      <c r="Z349" s="70"/>
      <c r="AA349" s="70"/>
    </row>
    <row r="350" spans="1:27" x14ac:dyDescent="0.3">
      <c r="A350" s="32" t="s">
        <v>1</v>
      </c>
      <c r="C350" s="70">
        <v>316605.46999999997</v>
      </c>
      <c r="D350" s="70"/>
      <c r="E350" s="79">
        <v>307038.51</v>
      </c>
      <c r="F350" s="70"/>
      <c r="G350" s="70"/>
      <c r="H350" s="70"/>
      <c r="I350" s="70"/>
      <c r="J350" s="70"/>
      <c r="K350" s="70"/>
      <c r="L350" s="70"/>
      <c r="M350" s="70"/>
      <c r="N350" s="70"/>
      <c r="O350" s="70"/>
      <c r="P350" s="70"/>
      <c r="Q350" s="70"/>
      <c r="R350" s="70"/>
      <c r="S350" s="70"/>
      <c r="T350" s="70"/>
      <c r="U350" s="70"/>
      <c r="V350" s="70"/>
      <c r="W350" s="70"/>
      <c r="X350" s="70"/>
      <c r="Y350" s="70"/>
      <c r="Z350" s="70"/>
      <c r="AA350" s="70">
        <f t="shared" si="5"/>
        <v>623643.98</v>
      </c>
    </row>
    <row r="351" spans="1:27" x14ac:dyDescent="0.3">
      <c r="A351" s="32" t="s">
        <v>2</v>
      </c>
      <c r="C351" s="70">
        <v>281388.62</v>
      </c>
      <c r="D351" s="70"/>
      <c r="E351" s="79">
        <v>284693.03999999998</v>
      </c>
      <c r="F351" s="70"/>
      <c r="G351" s="70"/>
      <c r="H351" s="70"/>
      <c r="I351" s="70"/>
      <c r="J351" s="70"/>
      <c r="K351" s="70"/>
      <c r="L351" s="70"/>
      <c r="M351" s="70"/>
      <c r="N351" s="70"/>
      <c r="O351" s="70"/>
      <c r="P351" s="70"/>
      <c r="Q351" s="70"/>
      <c r="R351" s="70"/>
      <c r="S351" s="70"/>
      <c r="T351" s="70"/>
      <c r="U351" s="70"/>
      <c r="V351" s="70"/>
      <c r="W351" s="70"/>
      <c r="X351" s="70"/>
      <c r="Y351" s="70"/>
      <c r="Z351" s="70"/>
      <c r="AA351" s="70">
        <f t="shared" si="5"/>
        <v>566081.65999999992</v>
      </c>
    </row>
    <row r="352" spans="1:27" ht="15" x14ac:dyDescent="0.3">
      <c r="A352" s="32" t="s">
        <v>88</v>
      </c>
      <c r="C352" s="70">
        <v>0</v>
      </c>
      <c r="D352" s="70"/>
      <c r="E352" s="79">
        <v>0</v>
      </c>
      <c r="F352" s="70"/>
      <c r="G352" s="70"/>
      <c r="H352" s="70"/>
      <c r="I352" s="70"/>
      <c r="J352" s="70"/>
      <c r="K352" s="70"/>
      <c r="L352" s="70"/>
      <c r="M352" s="70"/>
      <c r="N352" s="70"/>
      <c r="O352" s="70"/>
      <c r="P352" s="70"/>
      <c r="Q352" s="70"/>
      <c r="R352" s="70"/>
      <c r="S352" s="70"/>
      <c r="T352" s="70"/>
      <c r="U352" s="70"/>
      <c r="V352" s="70"/>
      <c r="W352" s="70"/>
      <c r="X352" s="70"/>
      <c r="Y352" s="70"/>
      <c r="Z352" s="70"/>
      <c r="AA352" s="70">
        <f t="shared" si="5"/>
        <v>0</v>
      </c>
    </row>
    <row r="353" spans="1:27" x14ac:dyDescent="0.3">
      <c r="A353" s="32" t="s">
        <v>31</v>
      </c>
      <c r="C353" s="70">
        <v>35216.85</v>
      </c>
      <c r="D353" s="70"/>
      <c r="E353" s="79">
        <v>22345.470000000005</v>
      </c>
      <c r="F353" s="70"/>
      <c r="G353" s="70"/>
      <c r="H353" s="70"/>
      <c r="I353" s="70"/>
      <c r="J353" s="70"/>
      <c r="K353" s="70"/>
      <c r="L353" s="70"/>
      <c r="M353" s="70"/>
      <c r="N353" s="70"/>
      <c r="O353" s="70"/>
      <c r="P353" s="70"/>
      <c r="Q353" s="70"/>
      <c r="R353" s="70"/>
      <c r="S353" s="70"/>
      <c r="T353" s="70"/>
      <c r="U353" s="70"/>
      <c r="V353" s="70"/>
      <c r="W353" s="70"/>
      <c r="X353" s="70"/>
      <c r="Y353" s="70"/>
      <c r="Z353" s="70"/>
      <c r="AA353" s="70">
        <f t="shared" si="5"/>
        <v>57562.320000000007</v>
      </c>
    </row>
    <row r="354" spans="1:27" x14ac:dyDescent="0.3">
      <c r="A354" s="32" t="s">
        <v>87</v>
      </c>
      <c r="C354" s="70">
        <v>14791.077000000001</v>
      </c>
      <c r="D354" s="70"/>
      <c r="E354" s="79">
        <v>9385.0974000000006</v>
      </c>
      <c r="F354" s="70"/>
      <c r="G354" s="70"/>
      <c r="H354" s="70"/>
      <c r="I354" s="70"/>
      <c r="J354" s="70"/>
      <c r="K354" s="70"/>
      <c r="L354" s="70"/>
      <c r="M354" s="70"/>
      <c r="N354" s="70"/>
      <c r="O354" s="70"/>
      <c r="P354" s="70"/>
      <c r="Q354" s="70"/>
      <c r="R354" s="70"/>
      <c r="S354" s="70"/>
      <c r="T354" s="70"/>
      <c r="U354" s="70"/>
      <c r="V354" s="70"/>
      <c r="W354" s="70"/>
      <c r="X354" s="70"/>
      <c r="Y354" s="70"/>
      <c r="Z354" s="70"/>
      <c r="AA354" s="70">
        <f t="shared" si="5"/>
        <v>24176.174400000004</v>
      </c>
    </row>
    <row r="355" spans="1:27" ht="15" x14ac:dyDescent="0.3">
      <c r="A355" s="32" t="s">
        <v>89</v>
      </c>
      <c r="C355" s="70">
        <v>3521.6850000000009</v>
      </c>
      <c r="D355" s="70"/>
      <c r="E355" s="79">
        <v>2234.5470000000005</v>
      </c>
      <c r="F355" s="70"/>
      <c r="G355" s="70"/>
      <c r="H355" s="70"/>
      <c r="I355" s="70"/>
      <c r="J355" s="70"/>
      <c r="K355" s="70"/>
      <c r="L355" s="70"/>
      <c r="M355" s="70"/>
      <c r="N355" s="70"/>
      <c r="O355" s="70"/>
      <c r="P355" s="70"/>
      <c r="Q355" s="70"/>
      <c r="R355" s="70"/>
      <c r="S355" s="70"/>
      <c r="T355" s="70"/>
      <c r="U355" s="70"/>
      <c r="V355" s="70"/>
      <c r="W355" s="70"/>
      <c r="X355" s="70"/>
      <c r="Y355" s="70"/>
      <c r="Z355" s="70"/>
      <c r="AA355" s="70">
        <f t="shared" si="5"/>
        <v>5756.2320000000018</v>
      </c>
    </row>
    <row r="356" spans="1:27" x14ac:dyDescent="0.3">
      <c r="C356" s="70"/>
      <c r="D356" s="70"/>
      <c r="E356" s="79"/>
      <c r="F356" s="70"/>
      <c r="G356" s="70"/>
      <c r="H356" s="70"/>
      <c r="I356" s="70"/>
      <c r="J356" s="70"/>
      <c r="K356" s="70"/>
      <c r="L356" s="70"/>
      <c r="M356" s="70"/>
      <c r="N356" s="70"/>
      <c r="O356" s="70"/>
      <c r="P356" s="70"/>
      <c r="Q356" s="70"/>
      <c r="R356" s="70"/>
      <c r="S356" s="70"/>
      <c r="T356" s="70"/>
      <c r="U356" s="70"/>
      <c r="V356" s="70"/>
      <c r="W356" s="70"/>
      <c r="X356" s="70"/>
      <c r="Y356" s="70"/>
      <c r="Z356" s="70"/>
      <c r="AA356" s="70"/>
    </row>
    <row r="357" spans="1:27" ht="15.5" x14ac:dyDescent="0.35">
      <c r="A357" s="62" t="s">
        <v>133</v>
      </c>
      <c r="C357" s="72"/>
      <c r="D357" s="70"/>
      <c r="E357" s="80"/>
      <c r="F357" s="70"/>
      <c r="G357" s="72"/>
      <c r="H357" s="70"/>
      <c r="I357" s="73"/>
      <c r="J357" s="70"/>
      <c r="K357" s="73"/>
      <c r="L357" s="70"/>
      <c r="M357" s="72"/>
      <c r="N357" s="70"/>
      <c r="O357" s="73"/>
      <c r="P357" s="70"/>
      <c r="Q357" s="74"/>
      <c r="R357" s="70"/>
      <c r="S357" s="72"/>
      <c r="T357" s="70"/>
      <c r="U357" s="72"/>
      <c r="V357" s="70"/>
      <c r="W357" s="72"/>
      <c r="X357" s="70"/>
      <c r="Y357" s="72"/>
      <c r="Z357" s="70"/>
      <c r="AA357" s="70"/>
    </row>
    <row r="358" spans="1:27" x14ac:dyDescent="0.3">
      <c r="A358" s="32" t="s">
        <v>1</v>
      </c>
      <c r="C358" s="70">
        <v>226628.16999999995</v>
      </c>
      <c r="D358" s="70"/>
      <c r="E358" s="79">
        <v>192306.66999999998</v>
      </c>
      <c r="F358" s="70"/>
      <c r="G358" s="70"/>
      <c r="H358" s="70"/>
      <c r="I358" s="70"/>
      <c r="J358" s="70"/>
      <c r="K358" s="70"/>
      <c r="L358" s="70"/>
      <c r="M358" s="70"/>
      <c r="N358" s="70"/>
      <c r="O358" s="70"/>
      <c r="P358" s="70"/>
      <c r="Q358" s="70"/>
      <c r="R358" s="70"/>
      <c r="S358" s="70"/>
      <c r="T358" s="70"/>
      <c r="U358" s="70"/>
      <c r="V358" s="70"/>
      <c r="W358" s="70"/>
      <c r="X358" s="70"/>
      <c r="Y358" s="70"/>
      <c r="Z358" s="70"/>
      <c r="AA358" s="70">
        <f t="shared" si="5"/>
        <v>418934.83999999997</v>
      </c>
    </row>
    <row r="359" spans="1:27" x14ac:dyDescent="0.3">
      <c r="A359" s="32" t="s">
        <v>2</v>
      </c>
      <c r="C359" s="70">
        <v>200908.28999999998</v>
      </c>
      <c r="D359" s="70"/>
      <c r="E359" s="79">
        <v>166628.75</v>
      </c>
      <c r="F359" s="70"/>
      <c r="G359" s="70"/>
      <c r="H359" s="70"/>
      <c r="I359" s="70"/>
      <c r="J359" s="70"/>
      <c r="K359" s="70"/>
      <c r="L359" s="70"/>
      <c r="M359" s="70"/>
      <c r="N359" s="70"/>
      <c r="O359" s="70"/>
      <c r="P359" s="70"/>
      <c r="Q359" s="70"/>
      <c r="R359" s="70"/>
      <c r="S359" s="70"/>
      <c r="T359" s="70"/>
      <c r="U359" s="70"/>
      <c r="V359" s="70"/>
      <c r="W359" s="70"/>
      <c r="X359" s="70"/>
      <c r="Y359" s="70"/>
      <c r="Z359" s="70"/>
      <c r="AA359" s="70">
        <f t="shared" si="5"/>
        <v>367537.04</v>
      </c>
    </row>
    <row r="360" spans="1:27" ht="15" x14ac:dyDescent="0.3">
      <c r="A360" s="32" t="s">
        <v>88</v>
      </c>
      <c r="C360" s="70">
        <v>0</v>
      </c>
      <c r="D360" s="70"/>
      <c r="E360" s="79">
        <v>0</v>
      </c>
      <c r="F360" s="70"/>
      <c r="G360" s="70"/>
      <c r="H360" s="70"/>
      <c r="I360" s="70"/>
      <c r="J360" s="70"/>
      <c r="K360" s="70"/>
      <c r="L360" s="70"/>
      <c r="M360" s="70"/>
      <c r="N360" s="70"/>
      <c r="O360" s="70"/>
      <c r="P360" s="70"/>
      <c r="Q360" s="70"/>
      <c r="R360" s="70"/>
      <c r="S360" s="70"/>
      <c r="T360" s="70"/>
      <c r="U360" s="70"/>
      <c r="V360" s="70"/>
      <c r="W360" s="70"/>
      <c r="X360" s="70"/>
      <c r="Y360" s="70"/>
      <c r="Z360" s="70"/>
      <c r="AA360" s="70">
        <f t="shared" si="5"/>
        <v>0</v>
      </c>
    </row>
    <row r="361" spans="1:27" x14ac:dyDescent="0.3">
      <c r="A361" s="32" t="s">
        <v>31</v>
      </c>
      <c r="C361" s="70">
        <v>25719.879999999997</v>
      </c>
      <c r="D361" s="70"/>
      <c r="E361" s="79">
        <v>25677.920000000002</v>
      </c>
      <c r="F361" s="70"/>
      <c r="G361" s="70"/>
      <c r="H361" s="70"/>
      <c r="I361" s="70"/>
      <c r="J361" s="70"/>
      <c r="K361" s="70"/>
      <c r="L361" s="70"/>
      <c r="M361" s="70"/>
      <c r="N361" s="70"/>
      <c r="O361" s="70"/>
      <c r="P361" s="70"/>
      <c r="Q361" s="70"/>
      <c r="R361" s="70"/>
      <c r="S361" s="70"/>
      <c r="T361" s="70"/>
      <c r="U361" s="70"/>
      <c r="V361" s="70"/>
      <c r="W361" s="70"/>
      <c r="X361" s="70"/>
      <c r="Y361" s="70"/>
      <c r="Z361" s="70"/>
      <c r="AA361" s="70">
        <f t="shared" si="5"/>
        <v>51397.8</v>
      </c>
    </row>
    <row r="362" spans="1:27" x14ac:dyDescent="0.3">
      <c r="A362" s="32" t="s">
        <v>87</v>
      </c>
      <c r="C362" s="70">
        <v>10802.3496</v>
      </c>
      <c r="D362" s="70"/>
      <c r="E362" s="79">
        <v>10784.7264</v>
      </c>
      <c r="F362" s="70"/>
      <c r="G362" s="70"/>
      <c r="H362" s="70"/>
      <c r="I362" s="70"/>
      <c r="J362" s="70"/>
      <c r="K362" s="70"/>
      <c r="L362" s="70"/>
      <c r="M362" s="70"/>
      <c r="N362" s="70"/>
      <c r="O362" s="70"/>
      <c r="P362" s="70"/>
      <c r="Q362" s="70"/>
      <c r="R362" s="70"/>
      <c r="S362" s="70"/>
      <c r="T362" s="70"/>
      <c r="U362" s="70"/>
      <c r="V362" s="70"/>
      <c r="W362" s="70"/>
      <c r="X362" s="70"/>
      <c r="Y362" s="70"/>
      <c r="Z362" s="70"/>
      <c r="AA362" s="70">
        <f t="shared" si="5"/>
        <v>21587.076000000001</v>
      </c>
    </row>
    <row r="363" spans="1:27" ht="15" x14ac:dyDescent="0.3">
      <c r="A363" s="32" t="s">
        <v>89</v>
      </c>
      <c r="C363" s="70">
        <v>2571.9879999999998</v>
      </c>
      <c r="D363" s="70"/>
      <c r="E363" s="79">
        <v>2567.7920000000004</v>
      </c>
      <c r="F363" s="70"/>
      <c r="G363" s="70"/>
      <c r="H363" s="70"/>
      <c r="I363" s="70"/>
      <c r="J363" s="70"/>
      <c r="K363" s="70"/>
      <c r="L363" s="70"/>
      <c r="M363" s="70"/>
      <c r="N363" s="70"/>
      <c r="O363" s="70"/>
      <c r="P363" s="70"/>
      <c r="Q363" s="70"/>
      <c r="R363" s="70"/>
      <c r="S363" s="70"/>
      <c r="T363" s="70"/>
      <c r="U363" s="70"/>
      <c r="V363" s="70"/>
      <c r="W363" s="70"/>
      <c r="X363" s="70"/>
      <c r="Y363" s="70"/>
      <c r="Z363" s="70"/>
      <c r="AA363" s="70">
        <f t="shared" si="5"/>
        <v>5139.7800000000007</v>
      </c>
    </row>
    <row r="364" spans="1:27" x14ac:dyDescent="0.3">
      <c r="C364" s="70"/>
      <c r="D364" s="70"/>
      <c r="E364" s="79"/>
      <c r="F364" s="70"/>
      <c r="G364" s="70"/>
      <c r="H364" s="70"/>
      <c r="I364" s="70"/>
      <c r="J364" s="70"/>
      <c r="K364" s="70"/>
      <c r="L364" s="70"/>
      <c r="M364" s="70"/>
      <c r="N364" s="70"/>
      <c r="O364" s="70"/>
      <c r="P364" s="70"/>
      <c r="Q364" s="70"/>
      <c r="R364" s="70"/>
      <c r="S364" s="70"/>
      <c r="T364" s="70"/>
      <c r="U364" s="70"/>
      <c r="V364" s="70"/>
      <c r="W364" s="70"/>
      <c r="X364" s="70"/>
      <c r="Y364" s="70"/>
      <c r="Z364" s="70"/>
      <c r="AA364" s="70"/>
    </row>
    <row r="365" spans="1:27" ht="15.5" x14ac:dyDescent="0.35">
      <c r="A365" s="62" t="s">
        <v>134</v>
      </c>
      <c r="C365" s="72"/>
      <c r="D365" s="70"/>
      <c r="E365" s="80"/>
      <c r="F365" s="70"/>
      <c r="G365" s="72"/>
      <c r="H365" s="70"/>
      <c r="I365" s="73"/>
      <c r="J365" s="70"/>
      <c r="K365" s="73"/>
      <c r="L365" s="70"/>
      <c r="M365" s="72"/>
      <c r="N365" s="70"/>
      <c r="O365" s="73"/>
      <c r="P365" s="70"/>
      <c r="Q365" s="74"/>
      <c r="R365" s="70"/>
      <c r="S365" s="72"/>
      <c r="T365" s="70"/>
      <c r="U365" s="72"/>
      <c r="V365" s="70"/>
      <c r="W365" s="72"/>
      <c r="X365" s="70"/>
      <c r="Y365" s="72"/>
      <c r="Z365" s="70"/>
      <c r="AA365" s="70"/>
    </row>
    <row r="366" spans="1:27" x14ac:dyDescent="0.3">
      <c r="A366" s="32" t="s">
        <v>1</v>
      </c>
      <c r="C366" s="70">
        <v>55808.799999999996</v>
      </c>
      <c r="D366" s="70"/>
      <c r="E366" s="79">
        <v>87420.76</v>
      </c>
      <c r="F366" s="70"/>
      <c r="G366" s="70"/>
      <c r="H366" s="70"/>
      <c r="I366" s="70"/>
      <c r="J366" s="70"/>
      <c r="K366" s="70"/>
      <c r="L366" s="70"/>
      <c r="M366" s="70"/>
      <c r="N366" s="70"/>
      <c r="O366" s="70"/>
      <c r="P366" s="70"/>
      <c r="Q366" s="70"/>
      <c r="R366" s="70"/>
      <c r="S366" s="70"/>
      <c r="T366" s="70"/>
      <c r="U366" s="70"/>
      <c r="V366" s="70"/>
      <c r="W366" s="70"/>
      <c r="X366" s="70"/>
      <c r="Y366" s="70"/>
      <c r="Z366" s="70"/>
      <c r="AA366" s="70">
        <f t="shared" si="5"/>
        <v>143229.56</v>
      </c>
    </row>
    <row r="367" spans="1:27" x14ac:dyDescent="0.3">
      <c r="A367" s="32" t="s">
        <v>2</v>
      </c>
      <c r="C367" s="70">
        <v>50064.75</v>
      </c>
      <c r="D367" s="70"/>
      <c r="E367" s="79">
        <v>81015.489999999991</v>
      </c>
      <c r="F367" s="70"/>
      <c r="G367" s="70"/>
      <c r="H367" s="70"/>
      <c r="I367" s="70"/>
      <c r="J367" s="70"/>
      <c r="K367" s="70"/>
      <c r="L367" s="70"/>
      <c r="M367" s="70"/>
      <c r="N367" s="70"/>
      <c r="O367" s="70"/>
      <c r="P367" s="70"/>
      <c r="Q367" s="70"/>
      <c r="R367" s="70"/>
      <c r="S367" s="70"/>
      <c r="T367" s="70"/>
      <c r="U367" s="70"/>
      <c r="V367" s="70"/>
      <c r="W367" s="70"/>
      <c r="X367" s="70"/>
      <c r="Y367" s="70"/>
      <c r="Z367" s="70"/>
      <c r="AA367" s="70">
        <f t="shared" si="5"/>
        <v>131080.24</v>
      </c>
    </row>
    <row r="368" spans="1:27" ht="15" x14ac:dyDescent="0.3">
      <c r="A368" s="32" t="s">
        <v>88</v>
      </c>
      <c r="C368" s="70">
        <v>0</v>
      </c>
      <c r="D368" s="70"/>
      <c r="E368" s="79">
        <v>0</v>
      </c>
      <c r="F368" s="70"/>
      <c r="G368" s="70"/>
      <c r="H368" s="70"/>
      <c r="I368" s="70"/>
      <c r="J368" s="70"/>
      <c r="K368" s="70"/>
      <c r="L368" s="70"/>
      <c r="M368" s="70"/>
      <c r="N368" s="70"/>
      <c r="O368" s="70"/>
      <c r="P368" s="70"/>
      <c r="Q368" s="70"/>
      <c r="R368" s="70"/>
      <c r="S368" s="70"/>
      <c r="T368" s="70"/>
      <c r="U368" s="70"/>
      <c r="V368" s="70"/>
      <c r="W368" s="70"/>
      <c r="X368" s="70"/>
      <c r="Y368" s="70"/>
      <c r="Z368" s="70"/>
      <c r="AA368" s="70">
        <f t="shared" si="5"/>
        <v>0</v>
      </c>
    </row>
    <row r="369" spans="1:27" x14ac:dyDescent="0.3">
      <c r="A369" s="32" t="s">
        <v>31</v>
      </c>
      <c r="C369" s="70">
        <v>5744.05</v>
      </c>
      <c r="D369" s="70"/>
      <c r="E369" s="79">
        <v>6405.27</v>
      </c>
      <c r="F369" s="70"/>
      <c r="G369" s="70"/>
      <c r="H369" s="70"/>
      <c r="I369" s="70"/>
      <c r="J369" s="70"/>
      <c r="K369" s="70"/>
      <c r="L369" s="70"/>
      <c r="M369" s="70"/>
      <c r="N369" s="70"/>
      <c r="O369" s="70"/>
      <c r="P369" s="70"/>
      <c r="Q369" s="70"/>
      <c r="R369" s="70"/>
      <c r="S369" s="70"/>
      <c r="T369" s="70"/>
      <c r="U369" s="70"/>
      <c r="V369" s="70"/>
      <c r="W369" s="70"/>
      <c r="X369" s="70"/>
      <c r="Y369" s="70"/>
      <c r="Z369" s="70"/>
      <c r="AA369" s="70">
        <f t="shared" si="5"/>
        <v>12149.32</v>
      </c>
    </row>
    <row r="370" spans="1:27" x14ac:dyDescent="0.3">
      <c r="A370" s="32" t="s">
        <v>87</v>
      </c>
      <c r="C370" s="70">
        <v>2412.5010000000002</v>
      </c>
      <c r="D370" s="70"/>
      <c r="E370" s="79">
        <v>2690.2133999999996</v>
      </c>
      <c r="F370" s="70"/>
      <c r="G370" s="70"/>
      <c r="H370" s="70"/>
      <c r="I370" s="70"/>
      <c r="J370" s="70"/>
      <c r="K370" s="70"/>
      <c r="L370" s="70"/>
      <c r="M370" s="70"/>
      <c r="N370" s="70"/>
      <c r="O370" s="70"/>
      <c r="P370" s="70"/>
      <c r="Q370" s="70"/>
      <c r="R370" s="70"/>
      <c r="S370" s="70"/>
      <c r="T370" s="70"/>
      <c r="U370" s="70"/>
      <c r="V370" s="70"/>
      <c r="W370" s="70"/>
      <c r="X370" s="70"/>
      <c r="Y370" s="70"/>
      <c r="Z370" s="70"/>
      <c r="AA370" s="70">
        <f t="shared" si="5"/>
        <v>5102.7143999999998</v>
      </c>
    </row>
    <row r="371" spans="1:27" ht="15" x14ac:dyDescent="0.3">
      <c r="A371" s="32" t="s">
        <v>89</v>
      </c>
      <c r="C371" s="70">
        <v>574.40499999999997</v>
      </c>
      <c r="D371" s="70"/>
      <c r="E371" s="79">
        <v>640.52700000000004</v>
      </c>
      <c r="F371" s="70"/>
      <c r="G371" s="70"/>
      <c r="H371" s="70"/>
      <c r="I371" s="70"/>
      <c r="J371" s="70"/>
      <c r="K371" s="70"/>
      <c r="L371" s="70"/>
      <c r="M371" s="70"/>
      <c r="N371" s="70"/>
      <c r="O371" s="70"/>
      <c r="P371" s="70"/>
      <c r="Q371" s="70"/>
      <c r="R371" s="70"/>
      <c r="S371" s="70"/>
      <c r="T371" s="70"/>
      <c r="U371" s="70"/>
      <c r="V371" s="70"/>
      <c r="W371" s="70"/>
      <c r="X371" s="70"/>
      <c r="Y371" s="70"/>
      <c r="Z371" s="70"/>
      <c r="AA371" s="70">
        <f t="shared" si="5"/>
        <v>1214.932</v>
      </c>
    </row>
    <row r="372" spans="1:27" x14ac:dyDescent="0.3">
      <c r="C372" s="70"/>
      <c r="D372" s="70"/>
      <c r="E372" s="79"/>
      <c r="F372" s="70"/>
      <c r="G372" s="70"/>
      <c r="H372" s="70"/>
      <c r="I372" s="70"/>
      <c r="J372" s="70"/>
      <c r="K372" s="70"/>
      <c r="L372" s="70"/>
      <c r="M372" s="70"/>
      <c r="N372" s="70"/>
      <c r="O372" s="70"/>
      <c r="P372" s="70"/>
      <c r="Q372" s="70"/>
      <c r="R372" s="70"/>
      <c r="S372" s="70"/>
      <c r="T372" s="70"/>
      <c r="U372" s="70"/>
      <c r="V372" s="70"/>
      <c r="W372" s="70"/>
      <c r="X372" s="70"/>
      <c r="Y372" s="70"/>
      <c r="Z372" s="70"/>
      <c r="AA372" s="70"/>
    </row>
    <row r="373" spans="1:27" ht="15.5" x14ac:dyDescent="0.35">
      <c r="A373" s="62" t="s">
        <v>135</v>
      </c>
      <c r="C373" s="72"/>
      <c r="D373" s="70"/>
      <c r="E373" s="80"/>
      <c r="F373" s="70"/>
      <c r="G373" s="72"/>
      <c r="H373" s="70"/>
      <c r="I373" s="73"/>
      <c r="J373" s="70"/>
      <c r="K373" s="73"/>
      <c r="L373" s="70"/>
      <c r="M373" s="72"/>
      <c r="N373" s="70"/>
      <c r="O373" s="73"/>
      <c r="P373" s="70"/>
      <c r="Q373" s="74"/>
      <c r="R373" s="70"/>
      <c r="S373" s="72"/>
      <c r="T373" s="70"/>
      <c r="U373" s="72"/>
      <c r="V373" s="70"/>
      <c r="W373" s="72"/>
      <c r="X373" s="70"/>
      <c r="Y373" s="72"/>
      <c r="Z373" s="70"/>
      <c r="AA373" s="70"/>
    </row>
    <row r="374" spans="1:27" x14ac:dyDescent="0.3">
      <c r="A374" s="32" t="s">
        <v>1</v>
      </c>
      <c r="C374" s="70">
        <v>179965.08000000002</v>
      </c>
      <c r="D374" s="70"/>
      <c r="E374" s="79">
        <v>88877.41</v>
      </c>
      <c r="F374" s="70"/>
      <c r="G374" s="70"/>
      <c r="H374" s="70"/>
      <c r="I374" s="70"/>
      <c r="J374" s="70"/>
      <c r="K374" s="70"/>
      <c r="L374" s="70"/>
      <c r="M374" s="70"/>
      <c r="N374" s="70"/>
      <c r="O374" s="70"/>
      <c r="P374" s="70"/>
      <c r="Q374" s="70"/>
      <c r="R374" s="70"/>
      <c r="S374" s="70"/>
      <c r="T374" s="70"/>
      <c r="U374" s="70"/>
      <c r="V374" s="70"/>
      <c r="W374" s="70"/>
      <c r="X374" s="70"/>
      <c r="Y374" s="70"/>
      <c r="Z374" s="70"/>
      <c r="AA374" s="70">
        <f t="shared" si="5"/>
        <v>268842.49</v>
      </c>
    </row>
    <row r="375" spans="1:27" x14ac:dyDescent="0.3">
      <c r="A375" s="32" t="s">
        <v>2</v>
      </c>
      <c r="C375" s="70">
        <v>170299.95</v>
      </c>
      <c r="D375" s="70"/>
      <c r="E375" s="79">
        <v>85487.33</v>
      </c>
      <c r="F375" s="70"/>
      <c r="G375" s="70"/>
      <c r="H375" s="70"/>
      <c r="I375" s="70"/>
      <c r="J375" s="70"/>
      <c r="K375" s="70"/>
      <c r="L375" s="70"/>
      <c r="M375" s="70"/>
      <c r="N375" s="70"/>
      <c r="O375" s="70"/>
      <c r="P375" s="70"/>
      <c r="Q375" s="70"/>
      <c r="R375" s="70"/>
      <c r="S375" s="70"/>
      <c r="T375" s="70"/>
      <c r="U375" s="70"/>
      <c r="V375" s="70"/>
      <c r="W375" s="70"/>
      <c r="X375" s="70"/>
      <c r="Y375" s="70"/>
      <c r="Z375" s="70"/>
      <c r="AA375" s="70">
        <f t="shared" si="5"/>
        <v>255787.28000000003</v>
      </c>
    </row>
    <row r="376" spans="1:27" ht="15" x14ac:dyDescent="0.3">
      <c r="A376" s="32" t="s">
        <v>88</v>
      </c>
      <c r="C376" s="70">
        <v>0</v>
      </c>
      <c r="D376" s="70"/>
      <c r="E376" s="79">
        <v>0</v>
      </c>
      <c r="F376" s="70"/>
      <c r="G376" s="70"/>
      <c r="H376" s="70"/>
      <c r="I376" s="70"/>
      <c r="J376" s="70"/>
      <c r="K376" s="70"/>
      <c r="L376" s="70"/>
      <c r="M376" s="70"/>
      <c r="N376" s="70"/>
      <c r="O376" s="70"/>
      <c r="P376" s="70"/>
      <c r="Q376" s="70"/>
      <c r="R376" s="70"/>
      <c r="S376" s="70"/>
      <c r="T376" s="70"/>
      <c r="U376" s="70"/>
      <c r="V376" s="70"/>
      <c r="W376" s="70"/>
      <c r="X376" s="70"/>
      <c r="Y376" s="70"/>
      <c r="Z376" s="70"/>
      <c r="AA376" s="70">
        <f t="shared" si="5"/>
        <v>0</v>
      </c>
    </row>
    <row r="377" spans="1:27" x14ac:dyDescent="0.3">
      <c r="A377" s="32" t="s">
        <v>31</v>
      </c>
      <c r="C377" s="70">
        <v>9665.1299999999992</v>
      </c>
      <c r="D377" s="70"/>
      <c r="E377" s="79">
        <v>3390.08</v>
      </c>
      <c r="F377" s="70"/>
      <c r="G377" s="70"/>
      <c r="H377" s="70"/>
      <c r="I377" s="70"/>
      <c r="J377" s="70"/>
      <c r="K377" s="70"/>
      <c r="L377" s="70"/>
      <c r="M377" s="70"/>
      <c r="N377" s="70"/>
      <c r="O377" s="70"/>
      <c r="P377" s="70"/>
      <c r="Q377" s="70"/>
      <c r="R377" s="70"/>
      <c r="S377" s="70"/>
      <c r="T377" s="70"/>
      <c r="U377" s="70"/>
      <c r="V377" s="70"/>
      <c r="W377" s="70"/>
      <c r="X377" s="70"/>
      <c r="Y377" s="70"/>
      <c r="Z377" s="70"/>
      <c r="AA377" s="70">
        <f t="shared" si="5"/>
        <v>13055.21</v>
      </c>
    </row>
    <row r="378" spans="1:27" x14ac:dyDescent="0.3">
      <c r="A378" s="32" t="s">
        <v>87</v>
      </c>
      <c r="C378" s="70">
        <v>4059.3546000000001</v>
      </c>
      <c r="D378" s="70"/>
      <c r="E378" s="79">
        <v>1423.8335999999999</v>
      </c>
      <c r="F378" s="70"/>
      <c r="G378" s="70"/>
      <c r="H378" s="70"/>
      <c r="I378" s="70"/>
      <c r="J378" s="70"/>
      <c r="K378" s="70"/>
      <c r="L378" s="70"/>
      <c r="M378" s="70"/>
      <c r="N378" s="70"/>
      <c r="O378" s="70"/>
      <c r="P378" s="70"/>
      <c r="Q378" s="70"/>
      <c r="R378" s="70"/>
      <c r="S378" s="70"/>
      <c r="T378" s="70"/>
      <c r="U378" s="70"/>
      <c r="V378" s="70"/>
      <c r="W378" s="70"/>
      <c r="X378" s="70"/>
      <c r="Y378" s="70"/>
      <c r="Z378" s="70"/>
      <c r="AA378" s="70">
        <f t="shared" si="5"/>
        <v>5483.1882000000005</v>
      </c>
    </row>
    <row r="379" spans="1:27" ht="15" x14ac:dyDescent="0.3">
      <c r="A379" s="32" t="s">
        <v>89</v>
      </c>
      <c r="C379" s="70">
        <v>966.51299999999992</v>
      </c>
      <c r="D379" s="70"/>
      <c r="E379" s="79">
        <v>339.00800000000004</v>
      </c>
      <c r="F379" s="70"/>
      <c r="G379" s="70"/>
      <c r="H379" s="70"/>
      <c r="I379" s="70"/>
      <c r="J379" s="70"/>
      <c r="K379" s="70"/>
      <c r="L379" s="70"/>
      <c r="M379" s="70"/>
      <c r="N379" s="70"/>
      <c r="O379" s="70"/>
      <c r="P379" s="70"/>
      <c r="Q379" s="70"/>
      <c r="R379" s="70"/>
      <c r="S379" s="70"/>
      <c r="T379" s="70"/>
      <c r="U379" s="70"/>
      <c r="V379" s="70"/>
      <c r="W379" s="70"/>
      <c r="X379" s="70"/>
      <c r="Y379" s="70"/>
      <c r="Z379" s="70"/>
      <c r="AA379" s="70">
        <f t="shared" si="5"/>
        <v>1305.521</v>
      </c>
    </row>
    <row r="380" spans="1:27" x14ac:dyDescent="0.3">
      <c r="C380" s="70"/>
      <c r="D380" s="70"/>
      <c r="E380" s="79"/>
      <c r="F380" s="70"/>
      <c r="G380" s="70"/>
      <c r="H380" s="70"/>
      <c r="I380" s="70"/>
      <c r="J380" s="70"/>
      <c r="K380" s="70"/>
      <c r="L380" s="70"/>
      <c r="M380" s="70"/>
      <c r="N380" s="70"/>
      <c r="O380" s="70"/>
      <c r="P380" s="70"/>
      <c r="Q380" s="70"/>
      <c r="R380" s="70"/>
      <c r="S380" s="70"/>
      <c r="T380" s="70"/>
      <c r="U380" s="70"/>
      <c r="V380" s="70"/>
      <c r="W380" s="70"/>
      <c r="X380" s="70"/>
      <c r="Y380" s="70"/>
      <c r="Z380" s="70"/>
      <c r="AA380" s="70"/>
    </row>
    <row r="381" spans="1:27" ht="15.5" x14ac:dyDescent="0.35">
      <c r="A381" s="62" t="s">
        <v>136</v>
      </c>
      <c r="C381" s="72"/>
      <c r="D381" s="70"/>
      <c r="E381" s="80"/>
      <c r="F381" s="70"/>
      <c r="G381" s="72"/>
      <c r="H381" s="70"/>
      <c r="I381" s="73"/>
      <c r="J381" s="70"/>
      <c r="K381" s="73"/>
      <c r="L381" s="70"/>
      <c r="M381" s="72"/>
      <c r="N381" s="70"/>
      <c r="O381" s="73"/>
      <c r="P381" s="70"/>
      <c r="Q381" s="74"/>
      <c r="R381" s="70"/>
      <c r="S381" s="72"/>
      <c r="T381" s="70"/>
      <c r="U381" s="72"/>
      <c r="V381" s="70"/>
      <c r="W381" s="72"/>
      <c r="X381" s="70"/>
      <c r="Y381" s="72"/>
      <c r="Z381" s="70"/>
      <c r="AA381" s="70"/>
    </row>
    <row r="382" spans="1:27" x14ac:dyDescent="0.3">
      <c r="A382" s="32" t="s">
        <v>1</v>
      </c>
      <c r="C382" s="70">
        <v>186772.8</v>
      </c>
      <c r="D382" s="70"/>
      <c r="E382" s="79">
        <v>263260.58</v>
      </c>
      <c r="F382" s="70"/>
      <c r="G382" s="70"/>
      <c r="H382" s="70"/>
      <c r="I382" s="70"/>
      <c r="J382" s="70"/>
      <c r="K382" s="70"/>
      <c r="L382" s="70"/>
      <c r="M382" s="70"/>
      <c r="N382" s="70"/>
      <c r="O382" s="70"/>
      <c r="P382" s="70"/>
      <c r="Q382" s="70"/>
      <c r="R382" s="70"/>
      <c r="S382" s="70"/>
      <c r="T382" s="70"/>
      <c r="U382" s="70"/>
      <c r="V382" s="70"/>
      <c r="W382" s="70"/>
      <c r="X382" s="70"/>
      <c r="Y382" s="70"/>
      <c r="Z382" s="70"/>
      <c r="AA382" s="70">
        <f t="shared" si="5"/>
        <v>450033.38</v>
      </c>
    </row>
    <row r="383" spans="1:27" x14ac:dyDescent="0.3">
      <c r="A383" s="32" t="s">
        <v>2</v>
      </c>
      <c r="C383" s="70">
        <v>169910.18</v>
      </c>
      <c r="D383" s="70"/>
      <c r="E383" s="79">
        <v>244139.96</v>
      </c>
      <c r="F383" s="70"/>
      <c r="G383" s="70"/>
      <c r="H383" s="70"/>
      <c r="I383" s="70"/>
      <c r="J383" s="70"/>
      <c r="K383" s="70"/>
      <c r="L383" s="70"/>
      <c r="M383" s="70"/>
      <c r="N383" s="70"/>
      <c r="O383" s="70"/>
      <c r="P383" s="70"/>
      <c r="Q383" s="70"/>
      <c r="R383" s="70"/>
      <c r="S383" s="70"/>
      <c r="T383" s="70"/>
      <c r="U383" s="70"/>
      <c r="V383" s="70"/>
      <c r="W383" s="70"/>
      <c r="X383" s="70"/>
      <c r="Y383" s="70"/>
      <c r="Z383" s="70"/>
      <c r="AA383" s="70">
        <f t="shared" si="5"/>
        <v>414050.14</v>
      </c>
    </row>
    <row r="384" spans="1:27" ht="15" x14ac:dyDescent="0.3">
      <c r="A384" s="32" t="s">
        <v>88</v>
      </c>
      <c r="C384" s="70">
        <v>0</v>
      </c>
      <c r="D384" s="70"/>
      <c r="E384" s="79">
        <v>0</v>
      </c>
      <c r="F384" s="70"/>
      <c r="G384" s="70"/>
      <c r="H384" s="70"/>
      <c r="I384" s="70"/>
      <c r="J384" s="70"/>
      <c r="K384" s="70"/>
      <c r="L384" s="70"/>
      <c r="M384" s="70"/>
      <c r="N384" s="70"/>
      <c r="O384" s="70"/>
      <c r="P384" s="70"/>
      <c r="Q384" s="70"/>
      <c r="R384" s="70"/>
      <c r="S384" s="70"/>
      <c r="T384" s="70"/>
      <c r="U384" s="70"/>
      <c r="V384" s="70"/>
      <c r="W384" s="70"/>
      <c r="X384" s="70"/>
      <c r="Y384" s="70"/>
      <c r="Z384" s="70"/>
      <c r="AA384" s="70">
        <f t="shared" si="5"/>
        <v>0</v>
      </c>
    </row>
    <row r="385" spans="1:27" x14ac:dyDescent="0.3">
      <c r="A385" s="32" t="s">
        <v>31</v>
      </c>
      <c r="C385" s="70">
        <v>16862.62</v>
      </c>
      <c r="D385" s="70"/>
      <c r="E385" s="79">
        <v>19120.620000000003</v>
      </c>
      <c r="F385" s="70"/>
      <c r="G385" s="70"/>
      <c r="H385" s="70"/>
      <c r="I385" s="70"/>
      <c r="J385" s="70"/>
      <c r="K385" s="70"/>
      <c r="L385" s="70"/>
      <c r="M385" s="70"/>
      <c r="N385" s="70"/>
      <c r="O385" s="70"/>
      <c r="P385" s="70"/>
      <c r="Q385" s="70"/>
      <c r="R385" s="70"/>
      <c r="S385" s="70"/>
      <c r="T385" s="70"/>
      <c r="U385" s="70"/>
      <c r="V385" s="70"/>
      <c r="W385" s="70"/>
      <c r="X385" s="70"/>
      <c r="Y385" s="70"/>
      <c r="Z385" s="70"/>
      <c r="AA385" s="70">
        <f t="shared" si="5"/>
        <v>35983.240000000005</v>
      </c>
    </row>
    <row r="386" spans="1:27" x14ac:dyDescent="0.3">
      <c r="A386" s="32" t="s">
        <v>87</v>
      </c>
      <c r="C386" s="70">
        <v>7082.3003999999992</v>
      </c>
      <c r="D386" s="70"/>
      <c r="E386" s="79">
        <v>8030.6603999999998</v>
      </c>
      <c r="F386" s="70"/>
      <c r="G386" s="70"/>
      <c r="H386" s="70"/>
      <c r="I386" s="70"/>
      <c r="J386" s="70"/>
      <c r="K386" s="70"/>
      <c r="L386" s="70"/>
      <c r="M386" s="70"/>
      <c r="N386" s="70"/>
      <c r="O386" s="70"/>
      <c r="P386" s="70"/>
      <c r="Q386" s="70"/>
      <c r="R386" s="70"/>
      <c r="S386" s="70"/>
      <c r="T386" s="70"/>
      <c r="U386" s="70"/>
      <c r="V386" s="70"/>
      <c r="W386" s="70"/>
      <c r="X386" s="70"/>
      <c r="Y386" s="70"/>
      <c r="Z386" s="70"/>
      <c r="AA386" s="70">
        <f t="shared" si="5"/>
        <v>15112.960799999999</v>
      </c>
    </row>
    <row r="387" spans="1:27" ht="15" x14ac:dyDescent="0.3">
      <c r="A387" s="32" t="s">
        <v>89</v>
      </c>
      <c r="C387" s="70">
        <v>1686.2620000000004</v>
      </c>
      <c r="D387" s="70"/>
      <c r="E387" s="79">
        <v>1912.0620000000004</v>
      </c>
      <c r="F387" s="70"/>
      <c r="G387" s="70"/>
      <c r="H387" s="70"/>
      <c r="I387" s="70"/>
      <c r="J387" s="70"/>
      <c r="K387" s="70"/>
      <c r="L387" s="70"/>
      <c r="M387" s="70"/>
      <c r="N387" s="70"/>
      <c r="O387" s="70"/>
      <c r="P387" s="70"/>
      <c r="Q387" s="70"/>
      <c r="R387" s="70"/>
      <c r="S387" s="70"/>
      <c r="T387" s="70"/>
      <c r="U387" s="70"/>
      <c r="V387" s="70"/>
      <c r="W387" s="70"/>
      <c r="X387" s="70"/>
      <c r="Y387" s="70"/>
      <c r="Z387" s="70"/>
      <c r="AA387" s="70">
        <f t="shared" si="5"/>
        <v>3598.3240000000005</v>
      </c>
    </row>
    <row r="388" spans="1:27" x14ac:dyDescent="0.3">
      <c r="C388" s="70"/>
      <c r="D388" s="70"/>
      <c r="E388" s="79"/>
      <c r="F388" s="70"/>
      <c r="G388" s="70"/>
      <c r="H388" s="70"/>
      <c r="I388" s="70"/>
      <c r="J388" s="70"/>
      <c r="K388" s="70"/>
      <c r="L388" s="70"/>
      <c r="M388" s="70"/>
      <c r="N388" s="70"/>
      <c r="O388" s="70"/>
      <c r="P388" s="70"/>
      <c r="Q388" s="70"/>
      <c r="R388" s="70"/>
      <c r="S388" s="70"/>
      <c r="T388" s="70"/>
      <c r="U388" s="70"/>
      <c r="V388" s="70"/>
      <c r="W388" s="70"/>
      <c r="X388" s="70"/>
      <c r="Y388" s="70"/>
      <c r="Z388" s="70"/>
      <c r="AA388" s="70"/>
    </row>
    <row r="389" spans="1:27" ht="15.5" x14ac:dyDescent="0.35">
      <c r="A389" s="77" t="s">
        <v>137</v>
      </c>
      <c r="C389" s="72"/>
      <c r="D389" s="70"/>
      <c r="E389" s="80"/>
      <c r="F389" s="70"/>
      <c r="G389" s="72"/>
      <c r="H389" s="70"/>
      <c r="I389" s="73"/>
      <c r="J389" s="70"/>
      <c r="K389" s="73"/>
      <c r="L389" s="70"/>
      <c r="M389" s="72"/>
      <c r="N389" s="70"/>
      <c r="O389" s="73"/>
      <c r="P389" s="70"/>
      <c r="Q389" s="74"/>
      <c r="R389" s="70"/>
      <c r="S389" s="72"/>
      <c r="T389" s="70"/>
      <c r="U389" s="72"/>
      <c r="V389" s="70"/>
      <c r="W389" s="72"/>
      <c r="X389" s="70"/>
      <c r="Y389" s="72"/>
      <c r="Z389" s="70"/>
      <c r="AA389" s="70"/>
    </row>
    <row r="390" spans="1:27" x14ac:dyDescent="0.3">
      <c r="A390" s="32" t="s">
        <v>1</v>
      </c>
      <c r="C390" s="70">
        <v>321426.08</v>
      </c>
      <c r="D390" s="70"/>
      <c r="E390" s="79">
        <v>293050.53999999998</v>
      </c>
      <c r="F390" s="70"/>
      <c r="G390" s="70"/>
      <c r="H390" s="70"/>
      <c r="I390" s="70"/>
      <c r="J390" s="70"/>
      <c r="K390" s="70"/>
      <c r="L390" s="70"/>
      <c r="M390" s="70"/>
      <c r="N390" s="70"/>
      <c r="O390" s="70"/>
      <c r="P390" s="70"/>
      <c r="Q390" s="70"/>
      <c r="R390" s="70"/>
      <c r="S390" s="70"/>
      <c r="T390" s="70"/>
      <c r="U390" s="70"/>
      <c r="V390" s="70"/>
      <c r="W390" s="70"/>
      <c r="X390" s="70"/>
      <c r="Y390" s="70"/>
      <c r="Z390" s="70"/>
      <c r="AA390" s="70">
        <f t="shared" si="5"/>
        <v>614476.62</v>
      </c>
    </row>
    <row r="391" spans="1:27" x14ac:dyDescent="0.3">
      <c r="A391" s="32" t="s">
        <v>2</v>
      </c>
      <c r="C391" s="70">
        <v>299712.05000000005</v>
      </c>
      <c r="D391" s="70"/>
      <c r="E391" s="79">
        <v>275561.89</v>
      </c>
      <c r="F391" s="70"/>
      <c r="G391" s="70"/>
      <c r="H391" s="70"/>
      <c r="I391" s="70"/>
      <c r="J391" s="70"/>
      <c r="K391" s="70"/>
      <c r="L391" s="70"/>
      <c r="M391" s="70"/>
      <c r="N391" s="70"/>
      <c r="O391" s="70"/>
      <c r="P391" s="70"/>
      <c r="Q391" s="70"/>
      <c r="R391" s="70"/>
      <c r="S391" s="70"/>
      <c r="T391" s="70"/>
      <c r="U391" s="70"/>
      <c r="V391" s="70"/>
      <c r="W391" s="70"/>
      <c r="X391" s="70"/>
      <c r="Y391" s="70"/>
      <c r="Z391" s="70"/>
      <c r="AA391" s="70">
        <f t="shared" ref="AA391:AA454" si="6">SUM(C391:Z391)</f>
        <v>575273.94000000006</v>
      </c>
    </row>
    <row r="392" spans="1:27" ht="15" x14ac:dyDescent="0.3">
      <c r="A392" s="32" t="s">
        <v>88</v>
      </c>
      <c r="C392" s="70">
        <v>0</v>
      </c>
      <c r="D392" s="70"/>
      <c r="E392" s="79">
        <v>0</v>
      </c>
      <c r="F392" s="70"/>
      <c r="G392" s="70"/>
      <c r="H392" s="70"/>
      <c r="I392" s="70"/>
      <c r="J392" s="70"/>
      <c r="K392" s="70"/>
      <c r="L392" s="70"/>
      <c r="M392" s="70"/>
      <c r="N392" s="70"/>
      <c r="O392" s="70"/>
      <c r="P392" s="70"/>
      <c r="Q392" s="70"/>
      <c r="R392" s="70"/>
      <c r="S392" s="70"/>
      <c r="T392" s="70"/>
      <c r="U392" s="70"/>
      <c r="V392" s="70"/>
      <c r="W392" s="70"/>
      <c r="X392" s="70"/>
      <c r="Y392" s="70"/>
      <c r="Z392" s="70"/>
      <c r="AA392" s="70">
        <f t="shared" si="6"/>
        <v>0</v>
      </c>
    </row>
    <row r="393" spans="1:27" x14ac:dyDescent="0.3">
      <c r="A393" s="32" t="s">
        <v>31</v>
      </c>
      <c r="C393" s="70">
        <v>21714.03</v>
      </c>
      <c r="D393" s="70"/>
      <c r="E393" s="79">
        <v>17488.650000000001</v>
      </c>
      <c r="F393" s="70"/>
      <c r="G393" s="70"/>
      <c r="H393" s="70"/>
      <c r="I393" s="70"/>
      <c r="J393" s="70"/>
      <c r="K393" s="70"/>
      <c r="L393" s="70"/>
      <c r="M393" s="70"/>
      <c r="N393" s="70"/>
      <c r="O393" s="70"/>
      <c r="P393" s="70"/>
      <c r="Q393" s="70"/>
      <c r="R393" s="70"/>
      <c r="S393" s="70"/>
      <c r="T393" s="70"/>
      <c r="U393" s="70"/>
      <c r="V393" s="70"/>
      <c r="W393" s="70"/>
      <c r="X393" s="70"/>
      <c r="Y393" s="70"/>
      <c r="Z393" s="70"/>
      <c r="AA393" s="70">
        <f t="shared" si="6"/>
        <v>39202.68</v>
      </c>
    </row>
    <row r="394" spans="1:27" x14ac:dyDescent="0.3">
      <c r="A394" s="32" t="s">
        <v>87</v>
      </c>
      <c r="C394" s="70">
        <v>9119.8925999999992</v>
      </c>
      <c r="D394" s="70"/>
      <c r="E394" s="79">
        <v>7345.2330000000002</v>
      </c>
      <c r="F394" s="70"/>
      <c r="G394" s="70"/>
      <c r="H394" s="70"/>
      <c r="I394" s="70"/>
      <c r="J394" s="70"/>
      <c r="K394" s="70"/>
      <c r="L394" s="70"/>
      <c r="M394" s="70"/>
      <c r="N394" s="70"/>
      <c r="O394" s="70"/>
      <c r="P394" s="70"/>
      <c r="Q394" s="70"/>
      <c r="R394" s="70"/>
      <c r="S394" s="70"/>
      <c r="T394" s="70"/>
      <c r="U394" s="70"/>
      <c r="V394" s="70"/>
      <c r="W394" s="70"/>
      <c r="X394" s="70"/>
      <c r="Y394" s="70"/>
      <c r="Z394" s="70"/>
      <c r="AA394" s="70">
        <f t="shared" si="6"/>
        <v>16465.125599999999</v>
      </c>
    </row>
    <row r="395" spans="1:27" ht="15" x14ac:dyDescent="0.3">
      <c r="A395" s="32" t="s">
        <v>89</v>
      </c>
      <c r="C395" s="70">
        <v>2171.4030000000002</v>
      </c>
      <c r="D395" s="70"/>
      <c r="E395" s="79">
        <v>1748.8650000000002</v>
      </c>
      <c r="F395" s="70"/>
      <c r="G395" s="70"/>
      <c r="H395" s="70"/>
      <c r="I395" s="70"/>
      <c r="J395" s="70"/>
      <c r="K395" s="70"/>
      <c r="L395" s="70"/>
      <c r="M395" s="70"/>
      <c r="N395" s="70"/>
      <c r="O395" s="70"/>
      <c r="P395" s="70"/>
      <c r="Q395" s="70"/>
      <c r="R395" s="70"/>
      <c r="S395" s="70"/>
      <c r="T395" s="70"/>
      <c r="U395" s="70"/>
      <c r="V395" s="70"/>
      <c r="W395" s="70"/>
      <c r="X395" s="70"/>
      <c r="Y395" s="70"/>
      <c r="Z395" s="70"/>
      <c r="AA395" s="70">
        <f t="shared" si="6"/>
        <v>3920.2680000000005</v>
      </c>
    </row>
    <row r="396" spans="1:27" x14ac:dyDescent="0.3">
      <c r="C396" s="70"/>
      <c r="D396" s="70"/>
      <c r="E396" s="79"/>
      <c r="F396" s="70"/>
      <c r="G396" s="70"/>
      <c r="H396" s="70"/>
      <c r="I396" s="70"/>
      <c r="J396" s="70"/>
      <c r="K396" s="70"/>
      <c r="L396" s="70"/>
      <c r="M396" s="70"/>
      <c r="N396" s="70"/>
      <c r="O396" s="70"/>
      <c r="P396" s="70"/>
      <c r="Q396" s="70"/>
      <c r="R396" s="70"/>
      <c r="S396" s="70"/>
      <c r="T396" s="70"/>
      <c r="U396" s="70"/>
      <c r="V396" s="70"/>
      <c r="W396" s="70"/>
      <c r="X396" s="70"/>
      <c r="Y396" s="70"/>
      <c r="Z396" s="70"/>
      <c r="AA396" s="70"/>
    </row>
    <row r="397" spans="1:27" ht="15.5" x14ac:dyDescent="0.35">
      <c r="A397" s="62" t="s">
        <v>138</v>
      </c>
      <c r="C397" s="72"/>
      <c r="D397" s="70"/>
      <c r="E397" s="80"/>
      <c r="F397" s="70"/>
      <c r="G397" s="72"/>
      <c r="H397" s="70"/>
      <c r="I397" s="73"/>
      <c r="J397" s="70"/>
      <c r="K397" s="73"/>
      <c r="L397" s="70"/>
      <c r="M397" s="72"/>
      <c r="N397" s="70"/>
      <c r="O397" s="73"/>
      <c r="P397" s="70"/>
      <c r="Q397" s="74"/>
      <c r="R397" s="70"/>
      <c r="S397" s="72"/>
      <c r="T397" s="70"/>
      <c r="U397" s="72"/>
      <c r="V397" s="70"/>
      <c r="W397" s="72"/>
      <c r="X397" s="70"/>
      <c r="Y397" s="72"/>
      <c r="Z397" s="70"/>
      <c r="AA397" s="70"/>
    </row>
    <row r="398" spans="1:27" x14ac:dyDescent="0.3">
      <c r="A398" s="32" t="s">
        <v>1</v>
      </c>
      <c r="C398" s="70">
        <v>40616.410000000003</v>
      </c>
      <c r="D398" s="70"/>
      <c r="E398" s="79">
        <v>71715.920000000013</v>
      </c>
      <c r="F398" s="70"/>
      <c r="G398" s="70"/>
      <c r="H398" s="70"/>
      <c r="I398" s="70"/>
      <c r="J398" s="70"/>
      <c r="K398" s="70"/>
      <c r="L398" s="70"/>
      <c r="M398" s="70"/>
      <c r="N398" s="70"/>
      <c r="O398" s="70"/>
      <c r="P398" s="70"/>
      <c r="Q398" s="70"/>
      <c r="R398" s="70"/>
      <c r="S398" s="70"/>
      <c r="T398" s="70"/>
      <c r="U398" s="70"/>
      <c r="V398" s="70"/>
      <c r="W398" s="70"/>
      <c r="X398" s="70"/>
      <c r="Y398" s="70"/>
      <c r="Z398" s="70"/>
      <c r="AA398" s="70">
        <f t="shared" si="6"/>
        <v>112332.33000000002</v>
      </c>
    </row>
    <row r="399" spans="1:27" x14ac:dyDescent="0.3">
      <c r="A399" s="32" t="s">
        <v>2</v>
      </c>
      <c r="C399" s="70">
        <v>36341.729999999996</v>
      </c>
      <c r="D399" s="70"/>
      <c r="E399" s="79">
        <v>65970.45</v>
      </c>
      <c r="F399" s="70"/>
      <c r="G399" s="70"/>
      <c r="H399" s="70"/>
      <c r="I399" s="70"/>
      <c r="J399" s="70"/>
      <c r="K399" s="70"/>
      <c r="L399" s="70"/>
      <c r="M399" s="70"/>
      <c r="N399" s="70"/>
      <c r="O399" s="70"/>
      <c r="P399" s="70"/>
      <c r="Q399" s="70"/>
      <c r="R399" s="70"/>
      <c r="S399" s="70"/>
      <c r="T399" s="70"/>
      <c r="U399" s="70"/>
      <c r="V399" s="70"/>
      <c r="W399" s="70"/>
      <c r="X399" s="70"/>
      <c r="Y399" s="70"/>
      <c r="Z399" s="70"/>
      <c r="AA399" s="70">
        <f t="shared" si="6"/>
        <v>102312.18</v>
      </c>
    </row>
    <row r="400" spans="1:27" ht="15" x14ac:dyDescent="0.3">
      <c r="A400" s="32" t="s">
        <v>88</v>
      </c>
      <c r="C400" s="70">
        <v>0</v>
      </c>
      <c r="D400" s="70"/>
      <c r="E400" s="79">
        <v>0</v>
      </c>
      <c r="F400" s="70"/>
      <c r="G400" s="70"/>
      <c r="H400" s="70"/>
      <c r="I400" s="70"/>
      <c r="J400" s="70"/>
      <c r="K400" s="70"/>
      <c r="L400" s="70"/>
      <c r="M400" s="70"/>
      <c r="N400" s="70"/>
      <c r="O400" s="70"/>
      <c r="P400" s="70"/>
      <c r="Q400" s="70"/>
      <c r="R400" s="70"/>
      <c r="S400" s="70"/>
      <c r="T400" s="70"/>
      <c r="U400" s="70"/>
      <c r="V400" s="70"/>
      <c r="W400" s="70"/>
      <c r="X400" s="70"/>
      <c r="Y400" s="70"/>
      <c r="Z400" s="70"/>
      <c r="AA400" s="70">
        <f t="shared" si="6"/>
        <v>0</v>
      </c>
    </row>
    <row r="401" spans="1:27" x14ac:dyDescent="0.3">
      <c r="A401" s="32" t="s">
        <v>31</v>
      </c>
      <c r="C401" s="70">
        <v>4274.68</v>
      </c>
      <c r="D401" s="70"/>
      <c r="E401" s="79">
        <v>5745.47</v>
      </c>
      <c r="F401" s="70"/>
      <c r="G401" s="70"/>
      <c r="H401" s="70"/>
      <c r="I401" s="70"/>
      <c r="J401" s="70"/>
      <c r="K401" s="70"/>
      <c r="L401" s="70"/>
      <c r="M401" s="70"/>
      <c r="N401" s="70"/>
      <c r="O401" s="70"/>
      <c r="P401" s="70"/>
      <c r="Q401" s="70"/>
      <c r="R401" s="70"/>
      <c r="S401" s="70"/>
      <c r="T401" s="70"/>
      <c r="U401" s="70"/>
      <c r="V401" s="70"/>
      <c r="W401" s="70"/>
      <c r="X401" s="70"/>
      <c r="Y401" s="70"/>
      <c r="Z401" s="70"/>
      <c r="AA401" s="70">
        <f t="shared" si="6"/>
        <v>10020.150000000001</v>
      </c>
    </row>
    <row r="402" spans="1:27" x14ac:dyDescent="0.3">
      <c r="A402" s="32" t="s">
        <v>87</v>
      </c>
      <c r="C402" s="70">
        <v>1795.3655999999999</v>
      </c>
      <c r="D402" s="70"/>
      <c r="E402" s="79">
        <v>2413.0973999999997</v>
      </c>
      <c r="F402" s="70"/>
      <c r="G402" s="70"/>
      <c r="H402" s="70"/>
      <c r="I402" s="70"/>
      <c r="J402" s="70"/>
      <c r="K402" s="70"/>
      <c r="L402" s="70"/>
      <c r="M402" s="70"/>
      <c r="N402" s="70"/>
      <c r="O402" s="70"/>
      <c r="P402" s="70"/>
      <c r="Q402" s="70"/>
      <c r="R402" s="70"/>
      <c r="S402" s="70"/>
      <c r="T402" s="70"/>
      <c r="U402" s="70"/>
      <c r="V402" s="70"/>
      <c r="W402" s="70"/>
      <c r="X402" s="70"/>
      <c r="Y402" s="70"/>
      <c r="Z402" s="70"/>
      <c r="AA402" s="70">
        <f t="shared" si="6"/>
        <v>4208.4629999999997</v>
      </c>
    </row>
    <row r="403" spans="1:27" ht="15" x14ac:dyDescent="0.3">
      <c r="A403" s="32" t="s">
        <v>89</v>
      </c>
      <c r="C403" s="70">
        <v>427.46799999999996</v>
      </c>
      <c r="D403" s="70"/>
      <c r="E403" s="79">
        <v>574.54700000000003</v>
      </c>
      <c r="F403" s="70"/>
      <c r="G403" s="70"/>
      <c r="H403" s="70"/>
      <c r="I403" s="70"/>
      <c r="J403" s="70"/>
      <c r="K403" s="70"/>
      <c r="L403" s="70"/>
      <c r="M403" s="70"/>
      <c r="N403" s="70"/>
      <c r="O403" s="70"/>
      <c r="P403" s="70"/>
      <c r="Q403" s="70"/>
      <c r="R403" s="70"/>
      <c r="S403" s="70"/>
      <c r="T403" s="70"/>
      <c r="U403" s="70"/>
      <c r="V403" s="70"/>
      <c r="W403" s="70"/>
      <c r="X403" s="70"/>
      <c r="Y403" s="70"/>
      <c r="Z403" s="70"/>
      <c r="AA403" s="70">
        <f t="shared" si="6"/>
        <v>1002.015</v>
      </c>
    </row>
    <row r="404" spans="1:27" x14ac:dyDescent="0.3">
      <c r="C404" s="70"/>
      <c r="D404" s="70"/>
      <c r="E404" s="79"/>
      <c r="F404" s="70"/>
      <c r="G404" s="70"/>
      <c r="H404" s="70"/>
      <c r="I404" s="70"/>
      <c r="J404" s="70"/>
      <c r="K404" s="70"/>
      <c r="L404" s="70"/>
      <c r="M404" s="70"/>
      <c r="N404" s="70"/>
      <c r="O404" s="70"/>
      <c r="P404" s="70"/>
      <c r="Q404" s="70"/>
      <c r="R404" s="70"/>
      <c r="S404" s="70"/>
      <c r="T404" s="70"/>
      <c r="U404" s="70"/>
      <c r="V404" s="70"/>
      <c r="W404" s="70"/>
      <c r="X404" s="70"/>
      <c r="Y404" s="70"/>
      <c r="Z404" s="70"/>
      <c r="AA404" s="70"/>
    </row>
    <row r="405" spans="1:27" ht="15.5" x14ac:dyDescent="0.35">
      <c r="A405" s="62" t="s">
        <v>139</v>
      </c>
      <c r="C405" s="72"/>
      <c r="D405" s="70"/>
      <c r="E405" s="80"/>
      <c r="F405" s="70"/>
      <c r="G405" s="72"/>
      <c r="H405" s="70"/>
      <c r="I405" s="73"/>
      <c r="J405" s="70"/>
      <c r="K405" s="73"/>
      <c r="L405" s="70"/>
      <c r="M405" s="72"/>
      <c r="N405" s="70"/>
      <c r="O405" s="73"/>
      <c r="P405" s="70"/>
      <c r="Q405" s="74"/>
      <c r="R405" s="70"/>
      <c r="S405" s="72"/>
      <c r="T405" s="70"/>
      <c r="U405" s="72"/>
      <c r="V405" s="70"/>
      <c r="W405" s="72"/>
      <c r="X405" s="70"/>
      <c r="Y405" s="72"/>
      <c r="Z405" s="70"/>
      <c r="AA405" s="70"/>
    </row>
    <row r="406" spans="1:27" x14ac:dyDescent="0.3">
      <c r="A406" s="32" t="s">
        <v>1</v>
      </c>
      <c r="C406" s="70">
        <v>476117.86000000004</v>
      </c>
      <c r="D406" s="70"/>
      <c r="E406" s="79">
        <v>531935.76</v>
      </c>
      <c r="F406" s="70"/>
      <c r="G406" s="70"/>
      <c r="H406" s="70"/>
      <c r="I406" s="70"/>
      <c r="J406" s="70"/>
      <c r="K406" s="70"/>
      <c r="L406" s="70"/>
      <c r="M406" s="70"/>
      <c r="N406" s="70"/>
      <c r="O406" s="70"/>
      <c r="P406" s="70"/>
      <c r="Q406" s="70"/>
      <c r="R406" s="70"/>
      <c r="S406" s="70"/>
      <c r="T406" s="70"/>
      <c r="U406" s="70"/>
      <c r="V406" s="70"/>
      <c r="W406" s="70"/>
      <c r="X406" s="70"/>
      <c r="Y406" s="70"/>
      <c r="Z406" s="70"/>
      <c r="AA406" s="70">
        <f t="shared" si="6"/>
        <v>1008053.6200000001</v>
      </c>
    </row>
    <row r="407" spans="1:27" x14ac:dyDescent="0.3">
      <c r="A407" s="32" t="s">
        <v>2</v>
      </c>
      <c r="C407" s="70">
        <v>429549.96</v>
      </c>
      <c r="D407" s="70"/>
      <c r="E407" s="79">
        <v>485025.04000000004</v>
      </c>
      <c r="F407" s="70"/>
      <c r="G407" s="70"/>
      <c r="H407" s="70"/>
      <c r="I407" s="70"/>
      <c r="J407" s="70"/>
      <c r="K407" s="70"/>
      <c r="L407" s="70"/>
      <c r="M407" s="70"/>
      <c r="N407" s="70"/>
      <c r="O407" s="70"/>
      <c r="P407" s="70"/>
      <c r="Q407" s="70"/>
      <c r="R407" s="70"/>
      <c r="S407" s="70"/>
      <c r="T407" s="70"/>
      <c r="U407" s="70"/>
      <c r="V407" s="70"/>
      <c r="W407" s="70"/>
      <c r="X407" s="70"/>
      <c r="Y407" s="70"/>
      <c r="Z407" s="70"/>
      <c r="AA407" s="70">
        <f t="shared" si="6"/>
        <v>914575</v>
      </c>
    </row>
    <row r="408" spans="1:27" ht="15" x14ac:dyDescent="0.3">
      <c r="A408" s="32" t="s">
        <v>88</v>
      </c>
      <c r="C408" s="70">
        <v>0</v>
      </c>
      <c r="D408" s="70"/>
      <c r="E408" s="79">
        <v>0</v>
      </c>
      <c r="F408" s="70"/>
      <c r="G408" s="70"/>
      <c r="H408" s="70"/>
      <c r="I408" s="70"/>
      <c r="J408" s="70"/>
      <c r="K408" s="70"/>
      <c r="L408" s="70"/>
      <c r="M408" s="70"/>
      <c r="N408" s="70"/>
      <c r="O408" s="70"/>
      <c r="P408" s="70"/>
      <c r="Q408" s="70"/>
      <c r="R408" s="70"/>
      <c r="S408" s="70"/>
      <c r="T408" s="70"/>
      <c r="U408" s="70"/>
      <c r="V408" s="70"/>
      <c r="W408" s="70"/>
      <c r="X408" s="70"/>
      <c r="Y408" s="70"/>
      <c r="Z408" s="70"/>
      <c r="AA408" s="70">
        <f t="shared" si="6"/>
        <v>0</v>
      </c>
    </row>
    <row r="409" spans="1:27" x14ac:dyDescent="0.3">
      <c r="A409" s="32" t="s">
        <v>31</v>
      </c>
      <c r="C409" s="70">
        <v>46567.9</v>
      </c>
      <c r="D409" s="70"/>
      <c r="E409" s="79">
        <v>46910.719999999994</v>
      </c>
      <c r="F409" s="70"/>
      <c r="G409" s="70"/>
      <c r="H409" s="70"/>
      <c r="I409" s="70"/>
      <c r="J409" s="70"/>
      <c r="K409" s="70"/>
      <c r="L409" s="70"/>
      <c r="M409" s="70"/>
      <c r="N409" s="70"/>
      <c r="O409" s="70"/>
      <c r="P409" s="70"/>
      <c r="Q409" s="70"/>
      <c r="R409" s="70"/>
      <c r="S409" s="70"/>
      <c r="T409" s="70"/>
      <c r="U409" s="70"/>
      <c r="V409" s="70"/>
      <c r="W409" s="70"/>
      <c r="X409" s="70"/>
      <c r="Y409" s="70"/>
      <c r="Z409" s="70"/>
      <c r="AA409" s="70">
        <f t="shared" si="6"/>
        <v>93478.62</v>
      </c>
    </row>
    <row r="410" spans="1:27" x14ac:dyDescent="0.3">
      <c r="A410" s="32" t="s">
        <v>87</v>
      </c>
      <c r="C410" s="70">
        <v>19558.518</v>
      </c>
      <c r="D410" s="70"/>
      <c r="E410" s="79">
        <v>19702.502399999998</v>
      </c>
      <c r="F410" s="70"/>
      <c r="G410" s="70"/>
      <c r="H410" s="70"/>
      <c r="I410" s="70"/>
      <c r="J410" s="70"/>
      <c r="K410" s="70"/>
      <c r="L410" s="70"/>
      <c r="M410" s="70"/>
      <c r="N410" s="70"/>
      <c r="O410" s="70"/>
      <c r="P410" s="70"/>
      <c r="Q410" s="70"/>
      <c r="R410" s="70"/>
      <c r="S410" s="70"/>
      <c r="T410" s="70"/>
      <c r="U410" s="70"/>
      <c r="V410" s="70"/>
      <c r="W410" s="70"/>
      <c r="X410" s="70"/>
      <c r="Y410" s="70"/>
      <c r="Z410" s="70"/>
      <c r="AA410" s="70">
        <f t="shared" si="6"/>
        <v>39261.020399999994</v>
      </c>
    </row>
    <row r="411" spans="1:27" ht="15" x14ac:dyDescent="0.3">
      <c r="A411" s="32" t="s">
        <v>89</v>
      </c>
      <c r="C411" s="70">
        <v>4656.79</v>
      </c>
      <c r="D411" s="70"/>
      <c r="E411" s="79">
        <v>4691.072000000001</v>
      </c>
      <c r="F411" s="70"/>
      <c r="G411" s="70"/>
      <c r="H411" s="70"/>
      <c r="I411" s="70"/>
      <c r="J411" s="70"/>
      <c r="K411" s="70"/>
      <c r="L411" s="70"/>
      <c r="M411" s="70"/>
      <c r="N411" s="70"/>
      <c r="O411" s="70"/>
      <c r="P411" s="70"/>
      <c r="Q411" s="70"/>
      <c r="R411" s="70"/>
      <c r="S411" s="70"/>
      <c r="T411" s="70"/>
      <c r="U411" s="70"/>
      <c r="V411" s="70"/>
      <c r="W411" s="70"/>
      <c r="X411" s="70"/>
      <c r="Y411" s="70"/>
      <c r="Z411" s="70"/>
      <c r="AA411" s="70">
        <f t="shared" si="6"/>
        <v>9347.862000000001</v>
      </c>
    </row>
    <row r="412" spans="1:27" x14ac:dyDescent="0.3">
      <c r="C412" s="70"/>
      <c r="D412" s="70"/>
      <c r="E412" s="79"/>
      <c r="F412" s="70"/>
      <c r="G412" s="70"/>
      <c r="H412" s="70"/>
      <c r="I412" s="70"/>
      <c r="J412" s="70"/>
      <c r="K412" s="70"/>
      <c r="L412" s="70"/>
      <c r="M412" s="70"/>
      <c r="N412" s="70"/>
      <c r="O412" s="70"/>
      <c r="P412" s="70"/>
      <c r="Q412" s="70"/>
      <c r="R412" s="70"/>
      <c r="S412" s="70"/>
      <c r="T412" s="70"/>
      <c r="U412" s="70"/>
      <c r="V412" s="70"/>
      <c r="W412" s="70"/>
      <c r="X412" s="70"/>
      <c r="Y412" s="70"/>
      <c r="Z412" s="70"/>
      <c r="AA412" s="70"/>
    </row>
    <row r="413" spans="1:27" ht="15.5" x14ac:dyDescent="0.35">
      <c r="A413" s="62" t="s">
        <v>140</v>
      </c>
      <c r="C413" s="72"/>
      <c r="D413" s="70"/>
      <c r="E413" s="80"/>
      <c r="F413" s="70"/>
      <c r="G413" s="72"/>
      <c r="H413" s="70"/>
      <c r="I413" s="73"/>
      <c r="J413" s="70"/>
      <c r="K413" s="73"/>
      <c r="L413" s="70"/>
      <c r="M413" s="72"/>
      <c r="N413" s="70"/>
      <c r="O413" s="73"/>
      <c r="P413" s="70"/>
      <c r="Q413" s="74"/>
      <c r="R413" s="70"/>
      <c r="S413" s="72"/>
      <c r="T413" s="70"/>
      <c r="U413" s="72"/>
      <c r="V413" s="70"/>
      <c r="W413" s="72"/>
      <c r="X413" s="70"/>
      <c r="Y413" s="72"/>
      <c r="Z413" s="70"/>
      <c r="AA413" s="70"/>
    </row>
    <row r="414" spans="1:27" x14ac:dyDescent="0.3">
      <c r="A414" s="32" t="s">
        <v>1</v>
      </c>
      <c r="C414" s="70">
        <v>166504.84</v>
      </c>
      <c r="D414" s="70"/>
      <c r="E414" s="79">
        <v>13063.980000000001</v>
      </c>
      <c r="F414" s="70"/>
      <c r="G414" s="70"/>
      <c r="H414" s="70"/>
      <c r="I414" s="70"/>
      <c r="J414" s="70"/>
      <c r="K414" s="70"/>
      <c r="L414" s="70"/>
      <c r="M414" s="70"/>
      <c r="N414" s="70"/>
      <c r="O414" s="70"/>
      <c r="P414" s="70"/>
      <c r="Q414" s="70"/>
      <c r="R414" s="70"/>
      <c r="S414" s="70"/>
      <c r="T414" s="70"/>
      <c r="U414" s="70"/>
      <c r="V414" s="70"/>
      <c r="W414" s="70"/>
      <c r="X414" s="70"/>
      <c r="Y414" s="70"/>
      <c r="Z414" s="70"/>
      <c r="AA414" s="70">
        <f t="shared" si="6"/>
        <v>179568.82</v>
      </c>
    </row>
    <row r="415" spans="1:27" x14ac:dyDescent="0.3">
      <c r="A415" s="32" t="s">
        <v>2</v>
      </c>
      <c r="C415" s="70">
        <v>151107.07999999999</v>
      </c>
      <c r="D415" s="70"/>
      <c r="E415" s="79">
        <v>14696.24</v>
      </c>
      <c r="F415" s="70"/>
      <c r="G415" s="70"/>
      <c r="H415" s="70"/>
      <c r="I415" s="70"/>
      <c r="J415" s="70"/>
      <c r="K415" s="70"/>
      <c r="L415" s="70"/>
      <c r="M415" s="70"/>
      <c r="N415" s="70"/>
      <c r="O415" s="70"/>
      <c r="P415" s="70"/>
      <c r="Q415" s="70"/>
      <c r="R415" s="70"/>
      <c r="S415" s="70"/>
      <c r="T415" s="70"/>
      <c r="U415" s="70"/>
      <c r="V415" s="70"/>
      <c r="W415" s="70"/>
      <c r="X415" s="70"/>
      <c r="Y415" s="70"/>
      <c r="Z415" s="70"/>
      <c r="AA415" s="70">
        <f t="shared" si="6"/>
        <v>165803.31999999998</v>
      </c>
    </row>
    <row r="416" spans="1:27" ht="15" x14ac:dyDescent="0.3">
      <c r="A416" s="32" t="s">
        <v>88</v>
      </c>
      <c r="C416" s="70">
        <v>0</v>
      </c>
      <c r="D416" s="70"/>
      <c r="E416" s="79">
        <v>0</v>
      </c>
      <c r="F416" s="70"/>
      <c r="G416" s="70"/>
      <c r="H416" s="70"/>
      <c r="I416" s="70"/>
      <c r="J416" s="70"/>
      <c r="K416" s="70"/>
      <c r="L416" s="70"/>
      <c r="M416" s="70"/>
      <c r="N416" s="70"/>
      <c r="O416" s="70"/>
      <c r="P416" s="70"/>
      <c r="Q416" s="70"/>
      <c r="R416" s="70"/>
      <c r="S416" s="70"/>
      <c r="T416" s="70"/>
      <c r="U416" s="70"/>
      <c r="V416" s="70"/>
      <c r="W416" s="70"/>
      <c r="X416" s="70"/>
      <c r="Y416" s="70"/>
      <c r="Z416" s="70"/>
      <c r="AA416" s="70">
        <f t="shared" si="6"/>
        <v>0</v>
      </c>
    </row>
    <row r="417" spans="1:27" x14ac:dyDescent="0.3">
      <c r="A417" s="32" t="s">
        <v>31</v>
      </c>
      <c r="C417" s="70">
        <v>15397.759999999998</v>
      </c>
      <c r="D417" s="70"/>
      <c r="E417" s="79">
        <v>-1632.26</v>
      </c>
      <c r="F417" s="70"/>
      <c r="G417" s="70"/>
      <c r="H417" s="70"/>
      <c r="I417" s="70"/>
      <c r="J417" s="70"/>
      <c r="K417" s="70"/>
      <c r="L417" s="70"/>
      <c r="M417" s="70"/>
      <c r="N417" s="70"/>
      <c r="O417" s="70"/>
      <c r="P417" s="70"/>
      <c r="Q417" s="70"/>
      <c r="R417" s="70"/>
      <c r="S417" s="70"/>
      <c r="T417" s="70"/>
      <c r="U417" s="70"/>
      <c r="V417" s="70"/>
      <c r="W417" s="70"/>
      <c r="X417" s="70"/>
      <c r="Y417" s="70"/>
      <c r="Z417" s="70"/>
      <c r="AA417" s="70">
        <f t="shared" si="6"/>
        <v>13765.499999999998</v>
      </c>
    </row>
    <row r="418" spans="1:27" x14ac:dyDescent="0.3">
      <c r="A418" s="32" t="s">
        <v>87</v>
      </c>
      <c r="C418" s="70">
        <v>6467.0591999999988</v>
      </c>
      <c r="D418" s="70"/>
      <c r="E418" s="79">
        <v>-685.54919999999993</v>
      </c>
      <c r="F418" s="70"/>
      <c r="G418" s="70"/>
      <c r="H418" s="70"/>
      <c r="I418" s="70"/>
      <c r="J418" s="70"/>
      <c r="K418" s="70"/>
      <c r="L418" s="70"/>
      <c r="M418" s="70"/>
      <c r="N418" s="70"/>
      <c r="O418" s="70"/>
      <c r="P418" s="70"/>
      <c r="Q418" s="70"/>
      <c r="R418" s="70"/>
      <c r="S418" s="70"/>
      <c r="T418" s="70"/>
      <c r="U418" s="70"/>
      <c r="V418" s="70"/>
      <c r="W418" s="70"/>
      <c r="X418" s="70"/>
      <c r="Y418" s="70"/>
      <c r="Z418" s="70"/>
      <c r="AA418" s="70">
        <f t="shared" si="6"/>
        <v>5781.5099999999984</v>
      </c>
    </row>
    <row r="419" spans="1:27" ht="15" x14ac:dyDescent="0.3">
      <c r="A419" s="32" t="s">
        <v>89</v>
      </c>
      <c r="C419" s="70">
        <v>1539.7759999999998</v>
      </c>
      <c r="D419" s="70"/>
      <c r="E419" s="79">
        <v>-163.226</v>
      </c>
      <c r="F419" s="70"/>
      <c r="G419" s="70"/>
      <c r="H419" s="70"/>
      <c r="I419" s="70"/>
      <c r="J419" s="70"/>
      <c r="K419" s="70"/>
      <c r="L419" s="70"/>
      <c r="M419" s="70"/>
      <c r="N419" s="70"/>
      <c r="O419" s="70"/>
      <c r="P419" s="70"/>
      <c r="Q419" s="70"/>
      <c r="R419" s="70"/>
      <c r="S419" s="70"/>
      <c r="T419" s="70"/>
      <c r="U419" s="70"/>
      <c r="V419" s="70"/>
      <c r="W419" s="70"/>
      <c r="X419" s="70"/>
      <c r="Y419" s="70"/>
      <c r="Z419" s="70"/>
      <c r="AA419" s="70">
        <f t="shared" si="6"/>
        <v>1376.5499999999997</v>
      </c>
    </row>
    <row r="420" spans="1:27" x14ac:dyDescent="0.3">
      <c r="C420" s="70"/>
      <c r="D420" s="70"/>
      <c r="E420" s="79"/>
      <c r="F420" s="70"/>
      <c r="G420" s="70"/>
      <c r="H420" s="70"/>
      <c r="I420" s="70"/>
      <c r="J420" s="70"/>
      <c r="K420" s="70"/>
      <c r="L420" s="70"/>
      <c r="M420" s="70"/>
      <c r="N420" s="70"/>
      <c r="O420" s="70"/>
      <c r="P420" s="70"/>
      <c r="Q420" s="70"/>
      <c r="R420" s="70"/>
      <c r="S420" s="70"/>
      <c r="T420" s="70"/>
      <c r="U420" s="70"/>
      <c r="V420" s="70"/>
      <c r="W420" s="70"/>
      <c r="X420" s="70"/>
      <c r="Y420" s="70"/>
      <c r="Z420" s="70"/>
      <c r="AA420" s="70"/>
    </row>
    <row r="421" spans="1:27" ht="15" customHeight="1" x14ac:dyDescent="0.35">
      <c r="A421" s="62" t="s">
        <v>153</v>
      </c>
      <c r="C421" s="72"/>
      <c r="D421" s="70"/>
      <c r="E421" s="80"/>
      <c r="F421" s="70"/>
      <c r="G421" s="72"/>
      <c r="H421" s="70"/>
      <c r="I421" s="73"/>
      <c r="J421" s="70"/>
      <c r="K421" s="73"/>
      <c r="L421" s="70"/>
      <c r="M421" s="72"/>
      <c r="N421" s="70"/>
      <c r="O421" s="73"/>
      <c r="P421" s="70"/>
      <c r="Q421" s="74"/>
      <c r="R421" s="70"/>
      <c r="S421" s="72"/>
      <c r="T421" s="70"/>
      <c r="U421" s="72"/>
      <c r="V421" s="70"/>
      <c r="W421" s="72"/>
      <c r="X421" s="70"/>
      <c r="Y421" s="72"/>
      <c r="Z421" s="70"/>
      <c r="AA421" s="70"/>
    </row>
    <row r="422" spans="1:27" ht="15" customHeight="1" x14ac:dyDescent="0.3">
      <c r="A422" s="32" t="s">
        <v>1</v>
      </c>
      <c r="C422" s="70">
        <v>125571.40000000001</v>
      </c>
      <c r="D422" s="70"/>
      <c r="E422" s="79">
        <v>97454.580000000016</v>
      </c>
      <c r="F422" s="70"/>
      <c r="G422" s="70"/>
      <c r="H422" s="70"/>
      <c r="I422" s="70"/>
      <c r="J422" s="70"/>
      <c r="K422" s="70"/>
      <c r="L422" s="70"/>
      <c r="M422" s="70"/>
      <c r="N422" s="70"/>
      <c r="O422" s="70"/>
      <c r="P422" s="70"/>
      <c r="Q422" s="70"/>
      <c r="R422" s="70"/>
      <c r="S422" s="70"/>
      <c r="T422" s="70"/>
      <c r="U422" s="70"/>
      <c r="V422" s="70"/>
      <c r="W422" s="70"/>
      <c r="X422" s="70"/>
      <c r="Y422" s="70"/>
      <c r="Z422" s="70"/>
      <c r="AA422" s="70">
        <f t="shared" si="6"/>
        <v>223025.98000000004</v>
      </c>
    </row>
    <row r="423" spans="1:27" ht="15" customHeight="1" x14ac:dyDescent="0.3">
      <c r="A423" s="32" t="s">
        <v>2</v>
      </c>
      <c r="C423" s="70">
        <v>114124.49</v>
      </c>
      <c r="D423" s="70"/>
      <c r="E423" s="79">
        <v>89616.709999999992</v>
      </c>
      <c r="F423" s="70"/>
      <c r="G423" s="70"/>
      <c r="H423" s="70"/>
      <c r="I423" s="70"/>
      <c r="J423" s="70"/>
      <c r="K423" s="70"/>
      <c r="L423" s="70"/>
      <c r="M423" s="70"/>
      <c r="N423" s="70"/>
      <c r="O423" s="70"/>
      <c r="P423" s="70"/>
      <c r="Q423" s="70"/>
      <c r="R423" s="70"/>
      <c r="S423" s="70"/>
      <c r="T423" s="70"/>
      <c r="U423" s="70"/>
      <c r="V423" s="70"/>
      <c r="W423" s="70"/>
      <c r="X423" s="70"/>
      <c r="Y423" s="70"/>
      <c r="Z423" s="70"/>
      <c r="AA423" s="70">
        <f t="shared" si="6"/>
        <v>203741.2</v>
      </c>
    </row>
    <row r="424" spans="1:27" ht="15" customHeight="1" x14ac:dyDescent="0.3">
      <c r="A424" s="32" t="s">
        <v>88</v>
      </c>
      <c r="C424" s="70">
        <v>0</v>
      </c>
      <c r="D424" s="70"/>
      <c r="E424" s="79">
        <v>0</v>
      </c>
      <c r="F424" s="70"/>
      <c r="G424" s="70"/>
      <c r="H424" s="70"/>
      <c r="I424" s="70"/>
      <c r="J424" s="70"/>
      <c r="K424" s="70"/>
      <c r="L424" s="70"/>
      <c r="M424" s="70"/>
      <c r="N424" s="70"/>
      <c r="O424" s="70"/>
      <c r="P424" s="70"/>
      <c r="Q424" s="70"/>
      <c r="R424" s="70"/>
      <c r="S424" s="70"/>
      <c r="T424" s="70"/>
      <c r="U424" s="70"/>
      <c r="V424" s="70"/>
      <c r="W424" s="70"/>
      <c r="X424" s="70"/>
      <c r="Y424" s="70"/>
      <c r="Z424" s="70"/>
      <c r="AA424" s="70">
        <f t="shared" si="6"/>
        <v>0</v>
      </c>
    </row>
    <row r="425" spans="1:27" ht="15" customHeight="1" x14ac:dyDescent="0.3">
      <c r="A425" s="32" t="s">
        <v>31</v>
      </c>
      <c r="C425" s="70">
        <v>11446.909999999998</v>
      </c>
      <c r="D425" s="70"/>
      <c r="E425" s="79">
        <v>7837.869999999999</v>
      </c>
      <c r="F425" s="70"/>
      <c r="G425" s="70"/>
      <c r="H425" s="70"/>
      <c r="I425" s="70"/>
      <c r="J425" s="70"/>
      <c r="K425" s="70"/>
      <c r="L425" s="70"/>
      <c r="M425" s="70"/>
      <c r="N425" s="70"/>
      <c r="O425" s="70"/>
      <c r="P425" s="70"/>
      <c r="Q425" s="70"/>
      <c r="R425" s="70"/>
      <c r="S425" s="70"/>
      <c r="T425" s="70"/>
      <c r="U425" s="70"/>
      <c r="V425" s="70"/>
      <c r="W425" s="70"/>
      <c r="X425" s="70"/>
      <c r="Y425" s="70"/>
      <c r="Z425" s="70"/>
      <c r="AA425" s="70">
        <f t="shared" si="6"/>
        <v>19284.78</v>
      </c>
    </row>
    <row r="426" spans="1:27" ht="15" customHeight="1" x14ac:dyDescent="0.3">
      <c r="A426" s="32" t="s">
        <v>87</v>
      </c>
      <c r="C426" s="70">
        <v>4807.7021999999997</v>
      </c>
      <c r="D426" s="70"/>
      <c r="E426" s="79">
        <v>3291.9054000000001</v>
      </c>
      <c r="F426" s="70"/>
      <c r="G426" s="70"/>
      <c r="H426" s="70"/>
      <c r="I426" s="70"/>
      <c r="J426" s="70"/>
      <c r="K426" s="70"/>
      <c r="L426" s="70"/>
      <c r="M426" s="70"/>
      <c r="N426" s="70"/>
      <c r="O426" s="70"/>
      <c r="P426" s="70"/>
      <c r="Q426" s="70"/>
      <c r="R426" s="70"/>
      <c r="S426" s="70"/>
      <c r="T426" s="70"/>
      <c r="U426" s="70"/>
      <c r="V426" s="70"/>
      <c r="W426" s="70"/>
      <c r="X426" s="70"/>
      <c r="Y426" s="70"/>
      <c r="Z426" s="70"/>
      <c r="AA426" s="70">
        <f t="shared" si="6"/>
        <v>8099.6075999999994</v>
      </c>
    </row>
    <row r="427" spans="1:27" ht="15" customHeight="1" x14ac:dyDescent="0.3">
      <c r="A427" s="32" t="s">
        <v>89</v>
      </c>
      <c r="C427" s="70">
        <v>1144.691</v>
      </c>
      <c r="D427" s="70"/>
      <c r="E427" s="79">
        <v>783.78700000000003</v>
      </c>
      <c r="F427" s="70"/>
      <c r="G427" s="70"/>
      <c r="H427" s="70"/>
      <c r="I427" s="70"/>
      <c r="J427" s="70"/>
      <c r="K427" s="70"/>
      <c r="L427" s="70"/>
      <c r="M427" s="70"/>
      <c r="N427" s="70"/>
      <c r="O427" s="70"/>
      <c r="P427" s="70"/>
      <c r="Q427" s="70"/>
      <c r="R427" s="70"/>
      <c r="S427" s="70"/>
      <c r="T427" s="70"/>
      <c r="U427" s="70"/>
      <c r="V427" s="70"/>
      <c r="W427" s="70"/>
      <c r="X427" s="70"/>
      <c r="Y427" s="70"/>
      <c r="Z427" s="70"/>
      <c r="AA427" s="70">
        <f t="shared" si="6"/>
        <v>1928.4780000000001</v>
      </c>
    </row>
    <row r="428" spans="1:27" x14ac:dyDescent="0.3">
      <c r="C428" s="70"/>
      <c r="D428" s="70"/>
      <c r="E428" s="79"/>
      <c r="F428" s="70"/>
      <c r="G428" s="70"/>
      <c r="H428" s="70"/>
      <c r="I428" s="70"/>
      <c r="J428" s="70"/>
      <c r="K428" s="70"/>
      <c r="L428" s="70"/>
      <c r="M428" s="70"/>
      <c r="N428" s="70"/>
      <c r="O428" s="70"/>
      <c r="P428" s="70"/>
      <c r="Q428" s="70"/>
      <c r="R428" s="70"/>
      <c r="S428" s="70"/>
      <c r="T428" s="70"/>
      <c r="U428" s="70"/>
      <c r="V428" s="70"/>
      <c r="W428" s="70"/>
      <c r="X428" s="70"/>
      <c r="Y428" s="70"/>
      <c r="Z428" s="70"/>
      <c r="AA428" s="70"/>
    </row>
    <row r="429" spans="1:27" ht="15.5" x14ac:dyDescent="0.35">
      <c r="A429" s="77" t="s">
        <v>154</v>
      </c>
      <c r="C429" s="72"/>
      <c r="D429" s="70"/>
      <c r="E429" s="80"/>
      <c r="F429" s="70"/>
      <c r="G429" s="72"/>
      <c r="H429" s="70"/>
      <c r="I429" s="73"/>
      <c r="J429" s="70"/>
      <c r="K429" s="73"/>
      <c r="L429" s="70"/>
      <c r="M429" s="72"/>
      <c r="N429" s="70"/>
      <c r="O429" s="73"/>
      <c r="P429" s="70"/>
      <c r="Q429" s="74"/>
      <c r="R429" s="70"/>
      <c r="S429" s="72"/>
      <c r="T429" s="70"/>
      <c r="U429" s="72"/>
      <c r="V429" s="70"/>
      <c r="W429" s="72"/>
      <c r="X429" s="70"/>
      <c r="Y429" s="72"/>
      <c r="Z429" s="70"/>
      <c r="AA429" s="70"/>
    </row>
    <row r="430" spans="1:27" x14ac:dyDescent="0.3">
      <c r="A430" s="32" t="s">
        <v>1</v>
      </c>
      <c r="C430" s="70">
        <v>642957.52</v>
      </c>
      <c r="D430" s="70"/>
      <c r="E430" s="79">
        <v>684315.95000000007</v>
      </c>
      <c r="F430" s="70"/>
      <c r="G430" s="70"/>
      <c r="H430" s="70"/>
      <c r="I430" s="70"/>
      <c r="J430" s="70"/>
      <c r="K430" s="70"/>
      <c r="L430" s="70"/>
      <c r="M430" s="70"/>
      <c r="N430" s="70"/>
      <c r="O430" s="70"/>
      <c r="P430" s="70"/>
      <c r="Q430" s="70"/>
      <c r="R430" s="70"/>
      <c r="S430" s="70"/>
      <c r="T430" s="70"/>
      <c r="U430" s="70"/>
      <c r="V430" s="70"/>
      <c r="W430" s="70"/>
      <c r="X430" s="70"/>
      <c r="Y430" s="70"/>
      <c r="Z430" s="70"/>
      <c r="AA430" s="70">
        <f t="shared" si="6"/>
        <v>1327273.4700000002</v>
      </c>
    </row>
    <row r="431" spans="1:27" x14ac:dyDescent="0.3">
      <c r="A431" s="32" t="s">
        <v>2</v>
      </c>
      <c r="C431" s="70">
        <v>584354.27</v>
      </c>
      <c r="D431" s="70"/>
      <c r="E431" s="79">
        <v>616600.87</v>
      </c>
      <c r="F431" s="70"/>
      <c r="G431" s="70"/>
      <c r="H431" s="70"/>
      <c r="I431" s="70"/>
      <c r="J431" s="70"/>
      <c r="K431" s="70"/>
      <c r="L431" s="70"/>
      <c r="M431" s="70"/>
      <c r="N431" s="70"/>
      <c r="O431" s="70"/>
      <c r="P431" s="70"/>
      <c r="Q431" s="70"/>
      <c r="R431" s="70"/>
      <c r="S431" s="70"/>
      <c r="T431" s="70"/>
      <c r="U431" s="70"/>
      <c r="V431" s="70"/>
      <c r="W431" s="70"/>
      <c r="X431" s="70"/>
      <c r="Y431" s="70"/>
      <c r="Z431" s="70"/>
      <c r="AA431" s="70">
        <f t="shared" si="6"/>
        <v>1200955.1400000001</v>
      </c>
    </row>
    <row r="432" spans="1:27" ht="15" x14ac:dyDescent="0.3">
      <c r="A432" s="32" t="s">
        <v>88</v>
      </c>
      <c r="C432" s="70">
        <v>0</v>
      </c>
      <c r="D432" s="70"/>
      <c r="E432" s="79">
        <v>0</v>
      </c>
      <c r="F432" s="70"/>
      <c r="G432" s="70"/>
      <c r="H432" s="70"/>
      <c r="I432" s="70"/>
      <c r="J432" s="70"/>
      <c r="K432" s="70"/>
      <c r="L432" s="70"/>
      <c r="M432" s="70"/>
      <c r="N432" s="70"/>
      <c r="O432" s="70"/>
      <c r="P432" s="70"/>
      <c r="Q432" s="70"/>
      <c r="R432" s="70"/>
      <c r="S432" s="70"/>
      <c r="T432" s="70"/>
      <c r="U432" s="70"/>
      <c r="V432" s="70"/>
      <c r="W432" s="70"/>
      <c r="X432" s="70"/>
      <c r="Y432" s="70"/>
      <c r="Z432" s="70"/>
      <c r="AA432" s="70">
        <f t="shared" si="6"/>
        <v>0</v>
      </c>
    </row>
    <row r="433" spans="1:27" x14ac:dyDescent="0.3">
      <c r="A433" s="32" t="s">
        <v>31</v>
      </c>
      <c r="C433" s="70">
        <v>58603.25</v>
      </c>
      <c r="D433" s="70"/>
      <c r="E433" s="79">
        <v>67715.08</v>
      </c>
      <c r="F433" s="70"/>
      <c r="G433" s="70"/>
      <c r="H433" s="70"/>
      <c r="I433" s="70"/>
      <c r="J433" s="70"/>
      <c r="K433" s="70"/>
      <c r="L433" s="70"/>
      <c r="M433" s="70"/>
      <c r="N433" s="70"/>
      <c r="O433" s="70"/>
      <c r="P433" s="70"/>
      <c r="Q433" s="70"/>
      <c r="R433" s="70"/>
      <c r="S433" s="70"/>
      <c r="T433" s="70"/>
      <c r="U433" s="70"/>
      <c r="V433" s="70"/>
      <c r="W433" s="70"/>
      <c r="X433" s="70"/>
      <c r="Y433" s="70"/>
      <c r="Z433" s="70"/>
      <c r="AA433" s="70">
        <f t="shared" si="6"/>
        <v>126318.33</v>
      </c>
    </row>
    <row r="434" spans="1:27" x14ac:dyDescent="0.3">
      <c r="A434" s="32" t="s">
        <v>87</v>
      </c>
      <c r="C434" s="70">
        <v>24613.365000000002</v>
      </c>
      <c r="D434" s="70"/>
      <c r="E434" s="79">
        <v>28440.333600000002</v>
      </c>
      <c r="F434" s="70"/>
      <c r="G434" s="70"/>
      <c r="H434" s="70"/>
      <c r="I434" s="70"/>
      <c r="J434" s="70"/>
      <c r="K434" s="70"/>
      <c r="L434" s="70"/>
      <c r="M434" s="70"/>
      <c r="N434" s="70"/>
      <c r="O434" s="70"/>
      <c r="P434" s="70"/>
      <c r="Q434" s="70"/>
      <c r="R434" s="70"/>
      <c r="S434" s="70"/>
      <c r="T434" s="70"/>
      <c r="U434" s="70"/>
      <c r="V434" s="70"/>
      <c r="W434" s="70"/>
      <c r="X434" s="70"/>
      <c r="Y434" s="70"/>
      <c r="Z434" s="70"/>
      <c r="AA434" s="70">
        <f t="shared" si="6"/>
        <v>53053.698600000003</v>
      </c>
    </row>
    <row r="435" spans="1:27" ht="15" x14ac:dyDescent="0.3">
      <c r="A435" s="32" t="s">
        <v>89</v>
      </c>
      <c r="C435" s="70">
        <v>5860.3250000000007</v>
      </c>
      <c r="D435" s="70"/>
      <c r="E435" s="79">
        <v>6771.5080000000016</v>
      </c>
      <c r="F435" s="70"/>
      <c r="G435" s="70"/>
      <c r="H435" s="70"/>
      <c r="I435" s="70"/>
      <c r="J435" s="70"/>
      <c r="K435" s="70"/>
      <c r="L435" s="70"/>
      <c r="M435" s="70"/>
      <c r="N435" s="70"/>
      <c r="O435" s="70"/>
      <c r="P435" s="70"/>
      <c r="Q435" s="70"/>
      <c r="R435" s="70"/>
      <c r="S435" s="70"/>
      <c r="T435" s="70"/>
      <c r="U435" s="70"/>
      <c r="V435" s="70"/>
      <c r="W435" s="70"/>
      <c r="X435" s="70"/>
      <c r="Y435" s="70"/>
      <c r="Z435" s="70"/>
      <c r="AA435" s="70">
        <f t="shared" si="6"/>
        <v>12631.833000000002</v>
      </c>
    </row>
    <row r="436" spans="1:27" x14ac:dyDescent="0.3">
      <c r="C436" s="70"/>
      <c r="D436" s="70"/>
      <c r="E436" s="79"/>
      <c r="F436" s="70"/>
      <c r="G436" s="70"/>
      <c r="H436" s="70"/>
      <c r="I436" s="70"/>
      <c r="J436" s="70"/>
      <c r="K436" s="70"/>
      <c r="L436" s="70"/>
      <c r="M436" s="70"/>
      <c r="N436" s="70"/>
      <c r="O436" s="70"/>
      <c r="P436" s="70"/>
      <c r="Q436" s="70"/>
      <c r="R436" s="70"/>
      <c r="S436" s="70"/>
      <c r="T436" s="70"/>
      <c r="U436" s="70"/>
      <c r="V436" s="70"/>
      <c r="W436" s="70"/>
      <c r="X436" s="70"/>
      <c r="Y436" s="70"/>
      <c r="Z436" s="70"/>
      <c r="AA436" s="70"/>
    </row>
    <row r="437" spans="1:27" ht="15.5" x14ac:dyDescent="0.35">
      <c r="A437" s="62" t="s">
        <v>155</v>
      </c>
      <c r="C437" s="72"/>
      <c r="D437" s="70"/>
      <c r="E437" s="80"/>
      <c r="F437" s="70"/>
      <c r="G437" s="72"/>
      <c r="H437" s="70"/>
      <c r="I437" s="73"/>
      <c r="J437" s="70"/>
      <c r="K437" s="73"/>
      <c r="L437" s="70"/>
      <c r="M437" s="72"/>
      <c r="N437" s="70"/>
      <c r="O437" s="73"/>
      <c r="P437" s="70"/>
      <c r="Q437" s="74"/>
      <c r="R437" s="70"/>
      <c r="S437" s="72"/>
      <c r="T437" s="70"/>
      <c r="U437" s="72"/>
      <c r="V437" s="70"/>
      <c r="W437" s="72"/>
      <c r="X437" s="70"/>
      <c r="Y437" s="72"/>
      <c r="Z437" s="70"/>
      <c r="AA437" s="70"/>
    </row>
    <row r="438" spans="1:27" x14ac:dyDescent="0.3">
      <c r="A438" s="32" t="s">
        <v>1</v>
      </c>
      <c r="C438" s="70">
        <v>635887.7300000001</v>
      </c>
      <c r="D438" s="70"/>
      <c r="E438" s="79">
        <v>886033.69</v>
      </c>
      <c r="F438" s="70"/>
      <c r="G438" s="70"/>
      <c r="H438" s="70"/>
      <c r="I438" s="70"/>
      <c r="J438" s="70"/>
      <c r="K438" s="70"/>
      <c r="L438" s="70"/>
      <c r="M438" s="70"/>
      <c r="N438" s="70"/>
      <c r="O438" s="70"/>
      <c r="P438" s="70"/>
      <c r="Q438" s="70"/>
      <c r="R438" s="70"/>
      <c r="S438" s="70"/>
      <c r="T438" s="70"/>
      <c r="U438" s="70"/>
      <c r="V438" s="70"/>
      <c r="W438" s="70"/>
      <c r="X438" s="70"/>
      <c r="Y438" s="70"/>
      <c r="Z438" s="70"/>
      <c r="AA438" s="70">
        <f t="shared" si="6"/>
        <v>1521921.42</v>
      </c>
    </row>
    <row r="439" spans="1:27" x14ac:dyDescent="0.3">
      <c r="A439" s="32" t="s">
        <v>2</v>
      </c>
      <c r="C439" s="70">
        <v>565459.64</v>
      </c>
      <c r="D439" s="70"/>
      <c r="E439" s="79">
        <v>801738.79</v>
      </c>
      <c r="F439" s="70"/>
      <c r="G439" s="70"/>
      <c r="H439" s="70"/>
      <c r="I439" s="70"/>
      <c r="J439" s="70"/>
      <c r="K439" s="70"/>
      <c r="L439" s="70"/>
      <c r="M439" s="70"/>
      <c r="N439" s="70"/>
      <c r="O439" s="70"/>
      <c r="P439" s="70"/>
      <c r="Q439" s="70"/>
      <c r="R439" s="70"/>
      <c r="S439" s="70"/>
      <c r="T439" s="70"/>
      <c r="U439" s="70"/>
      <c r="V439" s="70"/>
      <c r="W439" s="70"/>
      <c r="X439" s="70"/>
      <c r="Y439" s="70"/>
      <c r="Z439" s="70"/>
      <c r="AA439" s="70">
        <f t="shared" si="6"/>
        <v>1367198.4300000002</v>
      </c>
    </row>
    <row r="440" spans="1:27" ht="15" x14ac:dyDescent="0.3">
      <c r="A440" s="32" t="s">
        <v>88</v>
      </c>
      <c r="C440" s="70">
        <v>0</v>
      </c>
      <c r="D440" s="70"/>
      <c r="E440" s="79">
        <v>0</v>
      </c>
      <c r="F440" s="70"/>
      <c r="G440" s="70"/>
      <c r="H440" s="70"/>
      <c r="I440" s="70"/>
      <c r="J440" s="70"/>
      <c r="K440" s="70"/>
      <c r="L440" s="70"/>
      <c r="M440" s="70"/>
      <c r="N440" s="70"/>
      <c r="O440" s="70"/>
      <c r="P440" s="70"/>
      <c r="Q440" s="70"/>
      <c r="R440" s="70"/>
      <c r="S440" s="70"/>
      <c r="T440" s="70"/>
      <c r="U440" s="70"/>
      <c r="V440" s="70"/>
      <c r="W440" s="70"/>
      <c r="X440" s="70"/>
      <c r="Y440" s="70"/>
      <c r="Z440" s="70"/>
      <c r="AA440" s="70">
        <f t="shared" si="6"/>
        <v>0</v>
      </c>
    </row>
    <row r="441" spans="1:27" x14ac:dyDescent="0.3">
      <c r="A441" s="32" t="s">
        <v>31</v>
      </c>
      <c r="C441" s="70">
        <v>70428.09</v>
      </c>
      <c r="D441" s="70"/>
      <c r="E441" s="79">
        <v>84294.9</v>
      </c>
      <c r="F441" s="70"/>
      <c r="G441" s="70"/>
      <c r="H441" s="70"/>
      <c r="I441" s="70"/>
      <c r="J441" s="70"/>
      <c r="K441" s="70"/>
      <c r="L441" s="70"/>
      <c r="M441" s="70"/>
      <c r="N441" s="70"/>
      <c r="O441" s="70"/>
      <c r="P441" s="70"/>
      <c r="Q441" s="70"/>
      <c r="R441" s="70"/>
      <c r="S441" s="70"/>
      <c r="T441" s="70"/>
      <c r="U441" s="70"/>
      <c r="V441" s="70"/>
      <c r="W441" s="70"/>
      <c r="X441" s="70"/>
      <c r="Y441" s="70"/>
      <c r="Z441" s="70"/>
      <c r="AA441" s="70">
        <f t="shared" si="6"/>
        <v>154722.99</v>
      </c>
    </row>
    <row r="442" spans="1:27" x14ac:dyDescent="0.3">
      <c r="A442" s="32" t="s">
        <v>87</v>
      </c>
      <c r="C442" s="70">
        <v>29579.797799999993</v>
      </c>
      <c r="D442" s="70"/>
      <c r="E442" s="79">
        <v>35403.858</v>
      </c>
      <c r="F442" s="70"/>
      <c r="G442" s="70"/>
      <c r="H442" s="70"/>
      <c r="I442" s="70"/>
      <c r="J442" s="70"/>
      <c r="K442" s="70"/>
      <c r="L442" s="70"/>
      <c r="M442" s="70"/>
      <c r="N442" s="70"/>
      <c r="O442" s="70"/>
      <c r="P442" s="70"/>
      <c r="Q442" s="70"/>
      <c r="R442" s="70"/>
      <c r="S442" s="70"/>
      <c r="T442" s="70"/>
      <c r="U442" s="70"/>
      <c r="V442" s="70"/>
      <c r="W442" s="70"/>
      <c r="X442" s="70"/>
      <c r="Y442" s="70"/>
      <c r="Z442" s="70"/>
      <c r="AA442" s="70">
        <f t="shared" si="6"/>
        <v>64983.655799999993</v>
      </c>
    </row>
    <row r="443" spans="1:27" ht="15" x14ac:dyDescent="0.3">
      <c r="A443" s="32" t="s">
        <v>89</v>
      </c>
      <c r="C443" s="70">
        <v>7042.8089999999993</v>
      </c>
      <c r="D443" s="70"/>
      <c r="E443" s="79">
        <v>8429.49</v>
      </c>
      <c r="F443" s="70"/>
      <c r="G443" s="70"/>
      <c r="H443" s="70"/>
      <c r="I443" s="70"/>
      <c r="J443" s="70"/>
      <c r="K443" s="70"/>
      <c r="L443" s="70"/>
      <c r="M443" s="70"/>
      <c r="N443" s="70"/>
      <c r="O443" s="70"/>
      <c r="P443" s="70"/>
      <c r="Q443" s="70"/>
      <c r="R443" s="70"/>
      <c r="S443" s="70"/>
      <c r="T443" s="70"/>
      <c r="U443" s="70"/>
      <c r="V443" s="70"/>
      <c r="W443" s="70"/>
      <c r="X443" s="70"/>
      <c r="Y443" s="70"/>
      <c r="Z443" s="70"/>
      <c r="AA443" s="70">
        <f t="shared" si="6"/>
        <v>15472.298999999999</v>
      </c>
    </row>
    <row r="444" spans="1:27" x14ac:dyDescent="0.3">
      <c r="C444" s="70"/>
      <c r="D444" s="70"/>
      <c r="E444" s="79"/>
      <c r="F444" s="70"/>
      <c r="G444" s="70"/>
      <c r="H444" s="70"/>
      <c r="I444" s="70"/>
      <c r="J444" s="70"/>
      <c r="K444" s="70"/>
      <c r="L444" s="70"/>
      <c r="M444" s="70"/>
      <c r="N444" s="70"/>
      <c r="O444" s="70"/>
      <c r="P444" s="70"/>
      <c r="Q444" s="70"/>
      <c r="R444" s="70"/>
      <c r="S444" s="70"/>
      <c r="T444" s="70"/>
      <c r="U444" s="70"/>
      <c r="V444" s="70"/>
      <c r="W444" s="70"/>
      <c r="X444" s="70"/>
      <c r="Y444" s="70"/>
      <c r="Z444" s="70"/>
      <c r="AA444" s="70"/>
    </row>
    <row r="445" spans="1:27" ht="15.5" x14ac:dyDescent="0.35">
      <c r="A445" s="77" t="s">
        <v>142</v>
      </c>
      <c r="C445" s="72"/>
      <c r="D445" s="70"/>
      <c r="E445" s="80"/>
      <c r="F445" s="70"/>
      <c r="G445" s="72"/>
      <c r="H445" s="70"/>
      <c r="I445" s="73"/>
      <c r="J445" s="70"/>
      <c r="K445" s="73"/>
      <c r="L445" s="70"/>
      <c r="M445" s="72"/>
      <c r="N445" s="70"/>
      <c r="O445" s="73"/>
      <c r="P445" s="70"/>
      <c r="Q445" s="74"/>
      <c r="R445" s="70"/>
      <c r="S445" s="72"/>
      <c r="T445" s="70"/>
      <c r="U445" s="72"/>
      <c r="V445" s="70"/>
      <c r="W445" s="72"/>
      <c r="X445" s="70"/>
      <c r="Y445" s="72"/>
      <c r="Z445" s="70"/>
      <c r="AA445" s="70"/>
    </row>
    <row r="446" spans="1:27" x14ac:dyDescent="0.3">
      <c r="A446" s="32" t="s">
        <v>1</v>
      </c>
      <c r="C446" s="70">
        <v>132322.87</v>
      </c>
      <c r="D446" s="70"/>
      <c r="E446" s="79">
        <v>145460.06</v>
      </c>
      <c r="F446" s="70"/>
      <c r="G446" s="70"/>
      <c r="H446" s="70"/>
      <c r="I446" s="70"/>
      <c r="J446" s="70"/>
      <c r="K446" s="70"/>
      <c r="L446" s="70"/>
      <c r="M446" s="70"/>
      <c r="N446" s="70"/>
      <c r="O446" s="70"/>
      <c r="P446" s="70"/>
      <c r="Q446" s="70"/>
      <c r="R446" s="70"/>
      <c r="S446" s="70"/>
      <c r="T446" s="70"/>
      <c r="U446" s="70"/>
      <c r="V446" s="70"/>
      <c r="W446" s="70"/>
      <c r="X446" s="70"/>
      <c r="Y446" s="70"/>
      <c r="Z446" s="70"/>
      <c r="AA446" s="70">
        <f t="shared" si="6"/>
        <v>277782.93</v>
      </c>
    </row>
    <row r="447" spans="1:27" x14ac:dyDescent="0.3">
      <c r="A447" s="32" t="s">
        <v>2</v>
      </c>
      <c r="C447" s="70">
        <v>120071.9</v>
      </c>
      <c r="D447" s="70"/>
      <c r="E447" s="79">
        <v>129685.32</v>
      </c>
      <c r="F447" s="70"/>
      <c r="G447" s="70"/>
      <c r="H447" s="70"/>
      <c r="I447" s="70"/>
      <c r="J447" s="70"/>
      <c r="K447" s="70"/>
      <c r="L447" s="70"/>
      <c r="M447" s="70"/>
      <c r="N447" s="70"/>
      <c r="O447" s="70"/>
      <c r="P447" s="70"/>
      <c r="Q447" s="70"/>
      <c r="R447" s="70"/>
      <c r="S447" s="70"/>
      <c r="T447" s="70"/>
      <c r="U447" s="70"/>
      <c r="V447" s="70"/>
      <c r="W447" s="70"/>
      <c r="X447" s="70"/>
      <c r="Y447" s="70"/>
      <c r="Z447" s="70"/>
      <c r="AA447" s="70">
        <f t="shared" si="6"/>
        <v>249757.22</v>
      </c>
    </row>
    <row r="448" spans="1:27" ht="15" x14ac:dyDescent="0.3">
      <c r="A448" s="32" t="s">
        <v>88</v>
      </c>
      <c r="C448" s="70">
        <v>0</v>
      </c>
      <c r="D448" s="70"/>
      <c r="E448" s="79">
        <v>0</v>
      </c>
      <c r="F448" s="70"/>
      <c r="G448" s="70"/>
      <c r="H448" s="70"/>
      <c r="I448" s="70"/>
      <c r="J448" s="70"/>
      <c r="K448" s="70"/>
      <c r="L448" s="70"/>
      <c r="M448" s="70"/>
      <c r="N448" s="70"/>
      <c r="O448" s="70"/>
      <c r="P448" s="70"/>
      <c r="Q448" s="70"/>
      <c r="R448" s="70"/>
      <c r="S448" s="70"/>
      <c r="T448" s="70"/>
      <c r="U448" s="70"/>
      <c r="V448" s="70"/>
      <c r="W448" s="70"/>
      <c r="X448" s="70"/>
      <c r="Y448" s="70"/>
      <c r="Z448" s="70"/>
      <c r="AA448" s="70">
        <f t="shared" si="6"/>
        <v>0</v>
      </c>
    </row>
    <row r="449" spans="1:27" x14ac:dyDescent="0.3">
      <c r="A449" s="32" t="s">
        <v>31</v>
      </c>
      <c r="C449" s="70">
        <v>12250.970000000001</v>
      </c>
      <c r="D449" s="70"/>
      <c r="E449" s="79">
        <v>15774.739999999996</v>
      </c>
      <c r="F449" s="70"/>
      <c r="G449" s="70"/>
      <c r="H449" s="70"/>
      <c r="I449" s="70"/>
      <c r="J449" s="70"/>
      <c r="K449" s="70"/>
      <c r="L449" s="70"/>
      <c r="M449" s="70"/>
      <c r="N449" s="70"/>
      <c r="O449" s="70"/>
      <c r="P449" s="70"/>
      <c r="Q449" s="70"/>
      <c r="R449" s="70"/>
      <c r="S449" s="70"/>
      <c r="T449" s="70"/>
      <c r="U449" s="70"/>
      <c r="V449" s="70"/>
      <c r="W449" s="70"/>
      <c r="X449" s="70"/>
      <c r="Y449" s="70"/>
      <c r="Z449" s="70"/>
      <c r="AA449" s="70">
        <f t="shared" si="6"/>
        <v>28025.71</v>
      </c>
    </row>
    <row r="450" spans="1:27" x14ac:dyDescent="0.3">
      <c r="A450" s="32" t="s">
        <v>87</v>
      </c>
      <c r="C450" s="70">
        <v>5145.4074000000001</v>
      </c>
      <c r="D450" s="70"/>
      <c r="E450" s="79">
        <v>6625.3908000000001</v>
      </c>
      <c r="F450" s="70"/>
      <c r="G450" s="70"/>
      <c r="H450" s="70"/>
      <c r="I450" s="70"/>
      <c r="J450" s="70"/>
      <c r="K450" s="70"/>
      <c r="L450" s="70"/>
      <c r="M450" s="70"/>
      <c r="N450" s="70"/>
      <c r="O450" s="70"/>
      <c r="P450" s="70"/>
      <c r="Q450" s="70"/>
      <c r="R450" s="70"/>
      <c r="S450" s="70"/>
      <c r="T450" s="70"/>
      <c r="U450" s="70"/>
      <c r="V450" s="70"/>
      <c r="W450" s="70"/>
      <c r="X450" s="70"/>
      <c r="Y450" s="70"/>
      <c r="Z450" s="70"/>
      <c r="AA450" s="70">
        <f t="shared" si="6"/>
        <v>11770.798200000001</v>
      </c>
    </row>
    <row r="451" spans="1:27" ht="15" x14ac:dyDescent="0.3">
      <c r="A451" s="32" t="s">
        <v>89</v>
      </c>
      <c r="C451" s="70">
        <v>1225.097</v>
      </c>
      <c r="D451" s="70"/>
      <c r="E451" s="79">
        <v>1577.4739999999999</v>
      </c>
      <c r="F451" s="70"/>
      <c r="G451" s="70"/>
      <c r="H451" s="70"/>
      <c r="I451" s="70"/>
      <c r="J451" s="70"/>
      <c r="K451" s="70"/>
      <c r="L451" s="70"/>
      <c r="M451" s="70"/>
      <c r="N451" s="70"/>
      <c r="O451" s="70"/>
      <c r="P451" s="70"/>
      <c r="Q451" s="70"/>
      <c r="R451" s="70"/>
      <c r="S451" s="70"/>
      <c r="T451" s="70"/>
      <c r="U451" s="70"/>
      <c r="V451" s="70"/>
      <c r="W451" s="70"/>
      <c r="X451" s="70"/>
      <c r="Y451" s="70"/>
      <c r="Z451" s="70"/>
      <c r="AA451" s="70">
        <f t="shared" si="6"/>
        <v>2802.5709999999999</v>
      </c>
    </row>
    <row r="452" spans="1:27" x14ac:dyDescent="0.3">
      <c r="C452" s="70"/>
      <c r="D452" s="70"/>
      <c r="E452" s="79"/>
      <c r="F452" s="70"/>
      <c r="G452" s="70"/>
      <c r="H452" s="70"/>
      <c r="I452" s="70"/>
      <c r="J452" s="70"/>
      <c r="K452" s="70"/>
      <c r="L452" s="70"/>
      <c r="M452" s="70"/>
      <c r="N452" s="70"/>
      <c r="O452" s="70"/>
      <c r="P452" s="70"/>
      <c r="Q452" s="70"/>
      <c r="R452" s="70"/>
      <c r="S452" s="70"/>
      <c r="T452" s="70"/>
      <c r="U452" s="70"/>
      <c r="V452" s="70"/>
      <c r="W452" s="70"/>
      <c r="X452" s="70"/>
      <c r="Y452" s="70"/>
      <c r="Z452" s="70"/>
      <c r="AA452" s="70"/>
    </row>
    <row r="453" spans="1:27" ht="15.5" x14ac:dyDescent="0.35">
      <c r="A453" s="62" t="s">
        <v>156</v>
      </c>
      <c r="C453" s="72"/>
      <c r="D453" s="70"/>
      <c r="E453" s="80"/>
      <c r="F453" s="70"/>
      <c r="G453" s="72"/>
      <c r="H453" s="70"/>
      <c r="I453" s="73"/>
      <c r="J453" s="70"/>
      <c r="K453" s="73"/>
      <c r="L453" s="70"/>
      <c r="M453" s="72"/>
      <c r="N453" s="70"/>
      <c r="O453" s="73"/>
      <c r="P453" s="70"/>
      <c r="Q453" s="74"/>
      <c r="R453" s="70"/>
      <c r="S453" s="72"/>
      <c r="T453" s="70"/>
      <c r="U453" s="72"/>
      <c r="V453" s="70"/>
      <c r="W453" s="72"/>
      <c r="X453" s="70"/>
      <c r="Y453" s="72"/>
      <c r="Z453" s="70"/>
      <c r="AA453" s="70"/>
    </row>
    <row r="454" spans="1:27" x14ac:dyDescent="0.3">
      <c r="A454" s="32" t="s">
        <v>1</v>
      </c>
      <c r="C454" s="70">
        <v>830996.64000000013</v>
      </c>
      <c r="D454" s="70"/>
      <c r="E454" s="79">
        <v>813873.21000000008</v>
      </c>
      <c r="F454" s="70"/>
      <c r="G454" s="70"/>
      <c r="H454" s="70"/>
      <c r="I454" s="70"/>
      <c r="J454" s="70"/>
      <c r="K454" s="70"/>
      <c r="L454" s="70"/>
      <c r="M454" s="70"/>
      <c r="N454" s="70"/>
      <c r="O454" s="70"/>
      <c r="P454" s="70"/>
      <c r="Q454" s="70"/>
      <c r="R454" s="70"/>
      <c r="S454" s="70"/>
      <c r="T454" s="70"/>
      <c r="U454" s="70"/>
      <c r="V454" s="70"/>
      <c r="W454" s="70"/>
      <c r="X454" s="70"/>
      <c r="Y454" s="70"/>
      <c r="Z454" s="70"/>
      <c r="AA454" s="70">
        <f t="shared" si="6"/>
        <v>1644869.85</v>
      </c>
    </row>
    <row r="455" spans="1:27" x14ac:dyDescent="0.3">
      <c r="A455" s="32" t="s">
        <v>2</v>
      </c>
      <c r="C455" s="70">
        <v>758134.38</v>
      </c>
      <c r="D455" s="70"/>
      <c r="E455" s="79">
        <v>755610.58000000007</v>
      </c>
      <c r="F455" s="70"/>
      <c r="G455" s="70"/>
      <c r="H455" s="70"/>
      <c r="I455" s="70"/>
      <c r="J455" s="70"/>
      <c r="K455" s="70"/>
      <c r="L455" s="70"/>
      <c r="M455" s="70"/>
      <c r="N455" s="70"/>
      <c r="O455" s="70"/>
      <c r="P455" s="70"/>
      <c r="Q455" s="70"/>
      <c r="R455" s="70"/>
      <c r="S455" s="70"/>
      <c r="T455" s="70"/>
      <c r="U455" s="70"/>
      <c r="V455" s="70"/>
      <c r="W455" s="70"/>
      <c r="X455" s="70"/>
      <c r="Y455" s="70"/>
      <c r="Z455" s="70"/>
      <c r="AA455" s="70">
        <f t="shared" ref="AA455:AA526" si="7">SUM(C455:Z455)</f>
        <v>1513744.96</v>
      </c>
    </row>
    <row r="456" spans="1:27" ht="15" x14ac:dyDescent="0.3">
      <c r="A456" s="32" t="s">
        <v>88</v>
      </c>
      <c r="C456" s="70">
        <v>0</v>
      </c>
      <c r="D456" s="70"/>
      <c r="E456" s="79">
        <v>0</v>
      </c>
      <c r="F456" s="70"/>
      <c r="G456" s="70"/>
      <c r="H456" s="70"/>
      <c r="I456" s="70"/>
      <c r="J456" s="70"/>
      <c r="K456" s="70"/>
      <c r="L456" s="70"/>
      <c r="M456" s="70"/>
      <c r="N456" s="70"/>
      <c r="O456" s="70"/>
      <c r="P456" s="70"/>
      <c r="Q456" s="70"/>
      <c r="R456" s="70"/>
      <c r="S456" s="70"/>
      <c r="T456" s="70"/>
      <c r="U456" s="70"/>
      <c r="V456" s="70"/>
      <c r="W456" s="70"/>
      <c r="X456" s="70"/>
      <c r="Y456" s="70"/>
      <c r="Z456" s="70"/>
      <c r="AA456" s="70">
        <f t="shared" si="7"/>
        <v>0</v>
      </c>
    </row>
    <row r="457" spans="1:27" x14ac:dyDescent="0.3">
      <c r="A457" s="32" t="s">
        <v>31</v>
      </c>
      <c r="C457" s="70">
        <v>72862.260000000009</v>
      </c>
      <c r="D457" s="70"/>
      <c r="E457" s="79">
        <v>58262.630000000005</v>
      </c>
      <c r="F457" s="70"/>
      <c r="G457" s="70"/>
      <c r="H457" s="70"/>
      <c r="I457" s="70"/>
      <c r="J457" s="70"/>
      <c r="K457" s="70"/>
      <c r="L457" s="70"/>
      <c r="M457" s="70"/>
      <c r="N457" s="70"/>
      <c r="O457" s="70"/>
      <c r="P457" s="70"/>
      <c r="Q457" s="70"/>
      <c r="R457" s="70"/>
      <c r="S457" s="70"/>
      <c r="T457" s="70"/>
      <c r="U457" s="70"/>
      <c r="V457" s="70"/>
      <c r="W457" s="70"/>
      <c r="X457" s="70"/>
      <c r="Y457" s="70"/>
      <c r="Z457" s="70"/>
      <c r="AA457" s="70">
        <f t="shared" si="7"/>
        <v>131124.89000000001</v>
      </c>
    </row>
    <row r="458" spans="1:27" x14ac:dyDescent="0.3">
      <c r="A458" s="32" t="s">
        <v>87</v>
      </c>
      <c r="C458" s="70">
        <v>30602.1492</v>
      </c>
      <c r="D458" s="70"/>
      <c r="E458" s="79">
        <v>24470.304599999999</v>
      </c>
      <c r="F458" s="70"/>
      <c r="G458" s="70"/>
      <c r="H458" s="70"/>
      <c r="I458" s="70"/>
      <c r="J458" s="70"/>
      <c r="K458" s="70"/>
      <c r="L458" s="70"/>
      <c r="M458" s="70"/>
      <c r="N458" s="70"/>
      <c r="O458" s="70"/>
      <c r="P458" s="70"/>
      <c r="Q458" s="70"/>
      <c r="R458" s="70"/>
      <c r="S458" s="70"/>
      <c r="T458" s="70"/>
      <c r="U458" s="70"/>
      <c r="V458" s="70"/>
      <c r="W458" s="70"/>
      <c r="X458" s="70"/>
      <c r="Y458" s="70"/>
      <c r="Z458" s="70"/>
      <c r="AA458" s="70">
        <f t="shared" si="7"/>
        <v>55072.453800000003</v>
      </c>
    </row>
    <row r="459" spans="1:27" ht="15" x14ac:dyDescent="0.3">
      <c r="A459" s="32" t="s">
        <v>89</v>
      </c>
      <c r="C459" s="70">
        <v>7286.2260000000006</v>
      </c>
      <c r="D459" s="70"/>
      <c r="E459" s="79">
        <v>5826.2629999999999</v>
      </c>
      <c r="F459" s="70"/>
      <c r="G459" s="70"/>
      <c r="H459" s="70"/>
      <c r="I459" s="70"/>
      <c r="J459" s="70"/>
      <c r="K459" s="70"/>
      <c r="L459" s="70"/>
      <c r="M459" s="70"/>
      <c r="N459" s="70"/>
      <c r="O459" s="70"/>
      <c r="P459" s="70"/>
      <c r="Q459" s="70"/>
      <c r="R459" s="70"/>
      <c r="S459" s="70"/>
      <c r="T459" s="70"/>
      <c r="U459" s="70"/>
      <c r="V459" s="70"/>
      <c r="W459" s="70"/>
      <c r="X459" s="70"/>
      <c r="Y459" s="70"/>
      <c r="Z459" s="70"/>
      <c r="AA459" s="70">
        <f t="shared" si="7"/>
        <v>13112.489000000001</v>
      </c>
    </row>
    <row r="460" spans="1:27" x14ac:dyDescent="0.3">
      <c r="C460" s="70"/>
      <c r="D460" s="70"/>
      <c r="E460" s="79"/>
      <c r="F460" s="70"/>
      <c r="G460" s="70"/>
      <c r="H460" s="70"/>
      <c r="I460" s="70"/>
      <c r="J460" s="70"/>
      <c r="K460" s="70"/>
      <c r="L460" s="70"/>
      <c r="M460" s="70"/>
      <c r="N460" s="70"/>
      <c r="O460" s="70"/>
      <c r="P460" s="70"/>
      <c r="Q460" s="70"/>
      <c r="R460" s="70"/>
      <c r="S460" s="70"/>
      <c r="T460" s="70"/>
      <c r="U460" s="70"/>
      <c r="V460" s="70"/>
      <c r="W460" s="70"/>
      <c r="X460" s="70"/>
      <c r="Y460" s="70"/>
      <c r="Z460" s="70"/>
      <c r="AA460" s="70"/>
    </row>
    <row r="461" spans="1:27" ht="15.5" x14ac:dyDescent="0.35">
      <c r="A461" s="62" t="s">
        <v>143</v>
      </c>
      <c r="C461" s="72"/>
      <c r="D461" s="70"/>
      <c r="E461" s="80"/>
      <c r="F461" s="70"/>
      <c r="G461" s="72"/>
      <c r="H461" s="70"/>
      <c r="I461" s="73"/>
      <c r="J461" s="70"/>
      <c r="K461" s="73"/>
      <c r="L461" s="70"/>
      <c r="M461" s="72"/>
      <c r="N461" s="70"/>
      <c r="O461" s="73"/>
      <c r="P461" s="70"/>
      <c r="Q461" s="74"/>
      <c r="R461" s="70"/>
      <c r="S461" s="72"/>
      <c r="T461" s="70"/>
      <c r="U461" s="72"/>
      <c r="V461" s="70"/>
      <c r="W461" s="72"/>
      <c r="X461" s="70"/>
      <c r="Y461" s="72"/>
      <c r="Z461" s="70"/>
      <c r="AA461" s="70"/>
    </row>
    <row r="462" spans="1:27" x14ac:dyDescent="0.3">
      <c r="A462" s="32" t="s">
        <v>1</v>
      </c>
      <c r="C462" s="70">
        <v>1303210.3500000001</v>
      </c>
      <c r="D462" s="70"/>
      <c r="E462" s="79">
        <v>1392392.58</v>
      </c>
      <c r="F462" s="70"/>
      <c r="G462" s="70"/>
      <c r="H462" s="70"/>
      <c r="I462" s="70"/>
      <c r="J462" s="70"/>
      <c r="K462" s="70"/>
      <c r="L462" s="70"/>
      <c r="M462" s="70"/>
      <c r="N462" s="70"/>
      <c r="O462" s="70"/>
      <c r="P462" s="70"/>
      <c r="Q462" s="70"/>
      <c r="R462" s="70"/>
      <c r="S462" s="70"/>
      <c r="T462" s="70"/>
      <c r="U462" s="70"/>
      <c r="V462" s="70"/>
      <c r="W462" s="70"/>
      <c r="X462" s="70"/>
      <c r="Y462" s="70"/>
      <c r="Z462" s="70"/>
      <c r="AA462" s="70">
        <f t="shared" si="7"/>
        <v>2695602.93</v>
      </c>
    </row>
    <row r="463" spans="1:27" x14ac:dyDescent="0.3">
      <c r="A463" s="32" t="s">
        <v>2</v>
      </c>
      <c r="C463" s="70">
        <v>1178358.7399999998</v>
      </c>
      <c r="D463" s="70"/>
      <c r="E463" s="79">
        <v>1278632.44</v>
      </c>
      <c r="F463" s="70"/>
      <c r="G463" s="70"/>
      <c r="H463" s="70"/>
      <c r="I463" s="70"/>
      <c r="J463" s="70"/>
      <c r="K463" s="70"/>
      <c r="L463" s="70"/>
      <c r="M463" s="70"/>
      <c r="N463" s="70"/>
      <c r="O463" s="70"/>
      <c r="P463" s="70"/>
      <c r="Q463" s="70"/>
      <c r="R463" s="70"/>
      <c r="S463" s="70"/>
      <c r="T463" s="70"/>
      <c r="U463" s="70"/>
      <c r="V463" s="70"/>
      <c r="W463" s="70"/>
      <c r="X463" s="70"/>
      <c r="Y463" s="70"/>
      <c r="Z463" s="70"/>
      <c r="AA463" s="70">
        <f t="shared" si="7"/>
        <v>2456991.1799999997</v>
      </c>
    </row>
    <row r="464" spans="1:27" ht="15" x14ac:dyDescent="0.3">
      <c r="A464" s="32" t="s">
        <v>88</v>
      </c>
      <c r="C464" s="70">
        <v>0</v>
      </c>
      <c r="D464" s="70"/>
      <c r="E464" s="79">
        <v>0</v>
      </c>
      <c r="F464" s="70"/>
      <c r="G464" s="70"/>
      <c r="H464" s="70"/>
      <c r="I464" s="70"/>
      <c r="J464" s="70"/>
      <c r="K464" s="70"/>
      <c r="L464" s="70"/>
      <c r="M464" s="70"/>
      <c r="N464" s="70"/>
      <c r="O464" s="70"/>
      <c r="P464" s="70"/>
      <c r="Q464" s="70"/>
      <c r="R464" s="70"/>
      <c r="S464" s="70"/>
      <c r="T464" s="70"/>
      <c r="U464" s="70"/>
      <c r="V464" s="70"/>
      <c r="W464" s="70"/>
      <c r="X464" s="70"/>
      <c r="Y464" s="70"/>
      <c r="Z464" s="70"/>
      <c r="AA464" s="70">
        <f t="shared" si="7"/>
        <v>0</v>
      </c>
    </row>
    <row r="465" spans="1:27" x14ac:dyDescent="0.3">
      <c r="A465" s="32" t="s">
        <v>31</v>
      </c>
      <c r="C465" s="70">
        <v>124851.61</v>
      </c>
      <c r="D465" s="70"/>
      <c r="E465" s="79">
        <v>113760.13999999997</v>
      </c>
      <c r="F465" s="70"/>
      <c r="G465" s="70"/>
      <c r="H465" s="70"/>
      <c r="I465" s="70"/>
      <c r="J465" s="70"/>
      <c r="K465" s="70"/>
      <c r="L465" s="70"/>
      <c r="M465" s="70"/>
      <c r="N465" s="70"/>
      <c r="O465" s="70"/>
      <c r="P465" s="70"/>
      <c r="Q465" s="70"/>
      <c r="R465" s="70"/>
      <c r="S465" s="70"/>
      <c r="T465" s="70"/>
      <c r="U465" s="70"/>
      <c r="V465" s="70"/>
      <c r="W465" s="70"/>
      <c r="X465" s="70"/>
      <c r="Y465" s="70"/>
      <c r="Z465" s="70"/>
      <c r="AA465" s="70">
        <f t="shared" si="7"/>
        <v>238611.74999999997</v>
      </c>
    </row>
    <row r="466" spans="1:27" x14ac:dyDescent="0.3">
      <c r="A466" s="32" t="s">
        <v>87</v>
      </c>
      <c r="C466" s="70">
        <v>52437.676200000002</v>
      </c>
      <c r="D466" s="70"/>
      <c r="E466" s="79">
        <v>47779.258800000003</v>
      </c>
      <c r="F466" s="70"/>
      <c r="G466" s="70"/>
      <c r="H466" s="70"/>
      <c r="I466" s="70"/>
      <c r="J466" s="70"/>
      <c r="K466" s="70"/>
      <c r="L466" s="70"/>
      <c r="M466" s="70"/>
      <c r="N466" s="70"/>
      <c r="O466" s="70"/>
      <c r="P466" s="70"/>
      <c r="Q466" s="70"/>
      <c r="R466" s="70"/>
      <c r="S466" s="70"/>
      <c r="T466" s="70"/>
      <c r="U466" s="70"/>
      <c r="V466" s="70"/>
      <c r="W466" s="70"/>
      <c r="X466" s="70"/>
      <c r="Y466" s="70"/>
      <c r="Z466" s="70"/>
      <c r="AA466" s="70">
        <f t="shared" si="7"/>
        <v>100216.935</v>
      </c>
    </row>
    <row r="467" spans="1:27" ht="15" x14ac:dyDescent="0.3">
      <c r="A467" s="32" t="s">
        <v>89</v>
      </c>
      <c r="C467" s="70">
        <v>12485.161000000002</v>
      </c>
      <c r="D467" s="70"/>
      <c r="E467" s="79">
        <v>11376.014000000001</v>
      </c>
      <c r="F467" s="70"/>
      <c r="G467" s="70"/>
      <c r="H467" s="70"/>
      <c r="I467" s="70"/>
      <c r="J467" s="70"/>
      <c r="K467" s="70"/>
      <c r="L467" s="70"/>
      <c r="M467" s="70"/>
      <c r="N467" s="70"/>
      <c r="O467" s="70"/>
      <c r="P467" s="70"/>
      <c r="Q467" s="70"/>
      <c r="R467" s="70"/>
      <c r="S467" s="70"/>
      <c r="T467" s="70"/>
      <c r="U467" s="70"/>
      <c r="V467" s="70"/>
      <c r="W467" s="70"/>
      <c r="X467" s="70"/>
      <c r="Y467" s="70"/>
      <c r="Z467" s="70"/>
      <c r="AA467" s="70">
        <f t="shared" si="7"/>
        <v>23861.175000000003</v>
      </c>
    </row>
    <row r="468" spans="1:27" x14ac:dyDescent="0.3">
      <c r="C468" s="70"/>
      <c r="D468" s="70"/>
      <c r="E468" s="79"/>
      <c r="F468" s="70"/>
      <c r="G468" s="70"/>
      <c r="H468" s="70"/>
      <c r="I468" s="70"/>
      <c r="J468" s="70"/>
      <c r="K468" s="70"/>
      <c r="L468" s="70"/>
      <c r="M468" s="70"/>
      <c r="N468" s="70"/>
      <c r="O468" s="70"/>
      <c r="P468" s="70"/>
      <c r="Q468" s="70"/>
      <c r="R468" s="70"/>
      <c r="S468" s="70"/>
      <c r="T468" s="70"/>
      <c r="U468" s="70"/>
      <c r="V468" s="70"/>
      <c r="W468" s="70"/>
      <c r="X468" s="70"/>
      <c r="Y468" s="70"/>
      <c r="Z468" s="70"/>
      <c r="AA468" s="70"/>
    </row>
    <row r="469" spans="1:27" ht="15.5" x14ac:dyDescent="0.35">
      <c r="A469" s="62" t="s">
        <v>144</v>
      </c>
      <c r="C469" s="72"/>
      <c r="D469" s="70"/>
      <c r="E469" s="80"/>
      <c r="F469" s="70"/>
      <c r="G469" s="72"/>
      <c r="H469" s="70"/>
      <c r="I469" s="73"/>
      <c r="J469" s="70"/>
      <c r="K469" s="73"/>
      <c r="L469" s="70"/>
      <c r="M469" s="72"/>
      <c r="N469" s="70"/>
      <c r="O469" s="73"/>
      <c r="P469" s="70"/>
      <c r="Q469" s="74"/>
      <c r="R469" s="70"/>
      <c r="S469" s="72"/>
      <c r="T469" s="70"/>
      <c r="U469" s="72"/>
      <c r="V469" s="70"/>
      <c r="W469" s="72"/>
      <c r="X469" s="70"/>
      <c r="Y469" s="72"/>
      <c r="Z469" s="70"/>
      <c r="AA469" s="70"/>
    </row>
    <row r="470" spans="1:27" x14ac:dyDescent="0.3">
      <c r="A470" s="32" t="s">
        <v>1</v>
      </c>
      <c r="C470" s="70">
        <v>1145504.8900000001</v>
      </c>
      <c r="D470" s="70"/>
      <c r="E470" s="79">
        <v>1222576.24</v>
      </c>
      <c r="F470" s="70"/>
      <c r="G470" s="70"/>
      <c r="H470" s="70"/>
      <c r="I470" s="70"/>
      <c r="J470" s="70"/>
      <c r="K470" s="70"/>
      <c r="L470" s="70"/>
      <c r="M470" s="70"/>
      <c r="N470" s="70"/>
      <c r="O470" s="70"/>
      <c r="P470" s="70"/>
      <c r="Q470" s="70"/>
      <c r="R470" s="70"/>
      <c r="S470" s="70"/>
      <c r="T470" s="70"/>
      <c r="U470" s="70"/>
      <c r="V470" s="70"/>
      <c r="W470" s="70"/>
      <c r="X470" s="70"/>
      <c r="Y470" s="70"/>
      <c r="Z470" s="70"/>
      <c r="AA470" s="70">
        <f t="shared" si="7"/>
        <v>2368081.13</v>
      </c>
    </row>
    <row r="471" spans="1:27" x14ac:dyDescent="0.3">
      <c r="A471" s="32" t="s">
        <v>2</v>
      </c>
      <c r="C471" s="70">
        <v>1098990.51</v>
      </c>
      <c r="D471" s="70"/>
      <c r="E471" s="79">
        <v>1112905.4000000001</v>
      </c>
      <c r="F471" s="70"/>
      <c r="G471" s="70"/>
      <c r="H471" s="70"/>
      <c r="I471" s="70"/>
      <c r="J471" s="70"/>
      <c r="K471" s="70"/>
      <c r="L471" s="70"/>
      <c r="M471" s="70"/>
      <c r="N471" s="70"/>
      <c r="O471" s="70"/>
      <c r="P471" s="70"/>
      <c r="Q471" s="70"/>
      <c r="R471" s="70"/>
      <c r="S471" s="70"/>
      <c r="T471" s="70"/>
      <c r="U471" s="70"/>
      <c r="V471" s="70"/>
      <c r="W471" s="70"/>
      <c r="X471" s="70"/>
      <c r="Y471" s="70"/>
      <c r="Z471" s="70"/>
      <c r="AA471" s="70">
        <f t="shared" si="7"/>
        <v>2211895.91</v>
      </c>
    </row>
    <row r="472" spans="1:27" ht="15" x14ac:dyDescent="0.3">
      <c r="A472" s="32" t="s">
        <v>88</v>
      </c>
      <c r="C472" s="70">
        <v>0</v>
      </c>
      <c r="D472" s="70"/>
      <c r="E472" s="79">
        <v>0</v>
      </c>
      <c r="F472" s="70"/>
      <c r="G472" s="70"/>
      <c r="H472" s="70"/>
      <c r="I472" s="70"/>
      <c r="J472" s="70"/>
      <c r="K472" s="70"/>
      <c r="L472" s="70"/>
      <c r="M472" s="70"/>
      <c r="N472" s="70"/>
      <c r="O472" s="70"/>
      <c r="P472" s="70"/>
      <c r="Q472" s="70"/>
      <c r="R472" s="70"/>
      <c r="S472" s="70"/>
      <c r="T472" s="70"/>
      <c r="U472" s="70"/>
      <c r="V472" s="70"/>
      <c r="W472" s="70"/>
      <c r="X472" s="70"/>
      <c r="Y472" s="70"/>
      <c r="Z472" s="70"/>
      <c r="AA472" s="70">
        <f t="shared" si="7"/>
        <v>0</v>
      </c>
    </row>
    <row r="473" spans="1:27" x14ac:dyDescent="0.3">
      <c r="A473" s="32" t="s">
        <v>31</v>
      </c>
      <c r="C473" s="70">
        <v>46514.380000000005</v>
      </c>
      <c r="D473" s="70"/>
      <c r="E473" s="79">
        <v>109670.84</v>
      </c>
      <c r="F473" s="70"/>
      <c r="G473" s="70"/>
      <c r="H473" s="70"/>
      <c r="I473" s="70"/>
      <c r="J473" s="70"/>
      <c r="K473" s="70"/>
      <c r="L473" s="70"/>
      <c r="M473" s="70"/>
      <c r="N473" s="70"/>
      <c r="O473" s="70"/>
      <c r="P473" s="70"/>
      <c r="Q473" s="70"/>
      <c r="R473" s="70"/>
      <c r="S473" s="70"/>
      <c r="T473" s="70"/>
      <c r="U473" s="70"/>
      <c r="V473" s="70"/>
      <c r="W473" s="70"/>
      <c r="X473" s="70"/>
      <c r="Y473" s="70"/>
      <c r="Z473" s="70"/>
      <c r="AA473" s="70">
        <f t="shared" si="7"/>
        <v>156185.22</v>
      </c>
    </row>
    <row r="474" spans="1:27" x14ac:dyDescent="0.3">
      <c r="A474" s="32" t="s">
        <v>87</v>
      </c>
      <c r="C474" s="70">
        <v>19536.0396</v>
      </c>
      <c r="D474" s="70"/>
      <c r="E474" s="79">
        <v>46061.752800000002</v>
      </c>
      <c r="F474" s="70"/>
      <c r="G474" s="70"/>
      <c r="H474" s="70"/>
      <c r="I474" s="70"/>
      <c r="J474" s="70"/>
      <c r="K474" s="70"/>
      <c r="L474" s="70"/>
      <c r="M474" s="70"/>
      <c r="N474" s="70"/>
      <c r="O474" s="70"/>
      <c r="P474" s="70"/>
      <c r="Q474" s="70"/>
      <c r="R474" s="70"/>
      <c r="S474" s="70"/>
      <c r="T474" s="70"/>
      <c r="U474" s="70"/>
      <c r="V474" s="70"/>
      <c r="W474" s="70"/>
      <c r="X474" s="70"/>
      <c r="Y474" s="70"/>
      <c r="Z474" s="70"/>
      <c r="AA474" s="70">
        <f t="shared" si="7"/>
        <v>65597.792400000006</v>
      </c>
    </row>
    <row r="475" spans="1:27" ht="15" x14ac:dyDescent="0.3">
      <c r="A475" s="32" t="s">
        <v>89</v>
      </c>
      <c r="C475" s="70">
        <v>4651.438000000001</v>
      </c>
      <c r="D475" s="70"/>
      <c r="E475" s="79">
        <v>10967.084000000001</v>
      </c>
      <c r="F475" s="70"/>
      <c r="G475" s="70"/>
      <c r="H475" s="70"/>
      <c r="I475" s="70"/>
      <c r="J475" s="70"/>
      <c r="K475" s="70"/>
      <c r="L475" s="70"/>
      <c r="M475" s="70"/>
      <c r="N475" s="70"/>
      <c r="O475" s="70"/>
      <c r="P475" s="70"/>
      <c r="Q475" s="70"/>
      <c r="R475" s="70"/>
      <c r="S475" s="70"/>
      <c r="T475" s="70"/>
      <c r="U475" s="70"/>
      <c r="V475" s="70"/>
      <c r="W475" s="70"/>
      <c r="X475" s="70"/>
      <c r="Y475" s="70"/>
      <c r="Z475" s="70"/>
      <c r="AA475" s="70">
        <f t="shared" si="7"/>
        <v>15618.522000000001</v>
      </c>
    </row>
    <row r="476" spans="1:27" x14ac:dyDescent="0.3">
      <c r="C476" s="70"/>
      <c r="D476" s="70"/>
      <c r="E476" s="79"/>
      <c r="F476" s="70"/>
      <c r="G476" s="70"/>
      <c r="H476" s="70"/>
      <c r="I476" s="70"/>
      <c r="J476" s="70"/>
      <c r="K476" s="70"/>
      <c r="L476" s="70"/>
      <c r="M476" s="70"/>
      <c r="N476" s="70"/>
      <c r="O476" s="70"/>
      <c r="P476" s="70"/>
      <c r="Q476" s="70"/>
      <c r="R476" s="70"/>
      <c r="S476" s="70"/>
      <c r="T476" s="70"/>
      <c r="U476" s="70"/>
      <c r="V476" s="70"/>
      <c r="W476" s="70"/>
      <c r="X476" s="70"/>
      <c r="Y476" s="70"/>
      <c r="Z476" s="70"/>
      <c r="AA476" s="70"/>
    </row>
    <row r="477" spans="1:27" ht="15.5" x14ac:dyDescent="0.35">
      <c r="A477" s="62" t="s">
        <v>159</v>
      </c>
      <c r="C477" s="72"/>
      <c r="D477" s="70"/>
      <c r="E477" s="80"/>
      <c r="F477" s="70"/>
      <c r="G477" s="72"/>
      <c r="H477" s="70"/>
      <c r="I477" s="73"/>
      <c r="J477" s="70"/>
      <c r="K477" s="73"/>
      <c r="L477" s="70"/>
      <c r="M477" s="72"/>
      <c r="N477" s="70"/>
      <c r="O477" s="73"/>
      <c r="P477" s="70"/>
      <c r="Q477" s="74"/>
      <c r="R477" s="70"/>
      <c r="S477" s="72"/>
      <c r="T477" s="70"/>
      <c r="U477" s="72"/>
      <c r="V477" s="70"/>
      <c r="W477" s="72"/>
      <c r="X477" s="70"/>
      <c r="Y477" s="72"/>
      <c r="Z477" s="70"/>
      <c r="AA477" s="70"/>
    </row>
    <row r="478" spans="1:27" x14ac:dyDescent="0.3">
      <c r="A478" s="32" t="s">
        <v>1</v>
      </c>
      <c r="C478" s="70">
        <v>698484.08000000007</v>
      </c>
      <c r="D478" s="70"/>
      <c r="E478" s="79">
        <v>701041.33999999985</v>
      </c>
      <c r="F478" s="70"/>
      <c r="G478" s="70"/>
      <c r="H478" s="70"/>
      <c r="I478" s="70"/>
      <c r="J478" s="70"/>
      <c r="K478" s="70"/>
      <c r="L478" s="70"/>
      <c r="M478" s="70"/>
      <c r="N478" s="70"/>
      <c r="O478" s="70"/>
      <c r="P478" s="70"/>
      <c r="Q478" s="70"/>
      <c r="R478" s="70"/>
      <c r="S478" s="70"/>
      <c r="T478" s="70"/>
      <c r="U478" s="70"/>
      <c r="V478" s="70"/>
      <c r="W478" s="70"/>
      <c r="X478" s="70"/>
      <c r="Y478" s="70"/>
      <c r="Z478" s="70"/>
      <c r="AA478" s="70">
        <f t="shared" si="7"/>
        <v>1399525.42</v>
      </c>
    </row>
    <row r="479" spans="1:27" x14ac:dyDescent="0.3">
      <c r="A479" s="32" t="s">
        <v>2</v>
      </c>
      <c r="C479" s="70">
        <v>634517.99</v>
      </c>
      <c r="D479" s="70"/>
      <c r="E479" s="79">
        <v>630829.52</v>
      </c>
      <c r="F479" s="70"/>
      <c r="G479" s="70"/>
      <c r="H479" s="70"/>
      <c r="I479" s="70"/>
      <c r="J479" s="70"/>
      <c r="K479" s="70"/>
      <c r="L479" s="70"/>
      <c r="M479" s="70"/>
      <c r="N479" s="70"/>
      <c r="O479" s="70"/>
      <c r="P479" s="70"/>
      <c r="Q479" s="70"/>
      <c r="R479" s="70"/>
      <c r="S479" s="70"/>
      <c r="T479" s="70"/>
      <c r="U479" s="70"/>
      <c r="V479" s="70"/>
      <c r="W479" s="70"/>
      <c r="X479" s="70"/>
      <c r="Y479" s="70"/>
      <c r="Z479" s="70"/>
      <c r="AA479" s="70">
        <f t="shared" si="7"/>
        <v>1265347.51</v>
      </c>
    </row>
    <row r="480" spans="1:27" ht="15" x14ac:dyDescent="0.3">
      <c r="A480" s="32" t="s">
        <v>88</v>
      </c>
      <c r="C480" s="70">
        <v>0</v>
      </c>
      <c r="D480" s="70"/>
      <c r="E480" s="79">
        <v>0</v>
      </c>
      <c r="F480" s="70"/>
      <c r="G480" s="70"/>
      <c r="H480" s="70"/>
      <c r="I480" s="70"/>
      <c r="J480" s="70"/>
      <c r="K480" s="70"/>
      <c r="L480" s="70"/>
      <c r="M480" s="70"/>
      <c r="N480" s="70"/>
      <c r="O480" s="70"/>
      <c r="P480" s="70"/>
      <c r="Q480" s="70"/>
      <c r="R480" s="70"/>
      <c r="S480" s="70"/>
      <c r="T480" s="70"/>
      <c r="U480" s="70"/>
      <c r="V480" s="70"/>
      <c r="W480" s="70"/>
      <c r="X480" s="70"/>
      <c r="Y480" s="70"/>
      <c r="Z480" s="70"/>
      <c r="AA480" s="70">
        <f t="shared" si="7"/>
        <v>0</v>
      </c>
    </row>
    <row r="481" spans="1:27" x14ac:dyDescent="0.3">
      <c r="A481" s="32" t="s">
        <v>31</v>
      </c>
      <c r="C481" s="70">
        <v>63966.09</v>
      </c>
      <c r="D481" s="70"/>
      <c r="E481" s="79">
        <v>70211.819999999992</v>
      </c>
      <c r="F481" s="70"/>
      <c r="G481" s="70"/>
      <c r="H481" s="70"/>
      <c r="I481" s="70"/>
      <c r="J481" s="70"/>
      <c r="K481" s="70"/>
      <c r="L481" s="70"/>
      <c r="M481" s="70"/>
      <c r="N481" s="70"/>
      <c r="O481" s="70"/>
      <c r="P481" s="70"/>
      <c r="Q481" s="70"/>
      <c r="R481" s="70"/>
      <c r="S481" s="70"/>
      <c r="T481" s="70"/>
      <c r="U481" s="70"/>
      <c r="V481" s="70"/>
      <c r="W481" s="70"/>
      <c r="X481" s="70"/>
      <c r="Y481" s="70"/>
      <c r="Z481" s="70"/>
      <c r="AA481" s="70">
        <f t="shared" si="7"/>
        <v>134177.90999999997</v>
      </c>
    </row>
    <row r="482" spans="1:27" x14ac:dyDescent="0.3">
      <c r="A482" s="32" t="s">
        <v>87</v>
      </c>
      <c r="C482" s="70">
        <v>26865.757799999992</v>
      </c>
      <c r="D482" s="70"/>
      <c r="E482" s="79">
        <v>29488.964399999997</v>
      </c>
      <c r="F482" s="70"/>
      <c r="G482" s="70"/>
      <c r="H482" s="70"/>
      <c r="I482" s="70"/>
      <c r="J482" s="70"/>
      <c r="K482" s="70"/>
      <c r="L482" s="70"/>
      <c r="M482" s="70"/>
      <c r="N482" s="70"/>
      <c r="O482" s="70"/>
      <c r="P482" s="70"/>
      <c r="Q482" s="70"/>
      <c r="R482" s="70"/>
      <c r="S482" s="70"/>
      <c r="T482" s="70"/>
      <c r="U482" s="70"/>
      <c r="V482" s="70"/>
      <c r="W482" s="70"/>
      <c r="X482" s="70"/>
      <c r="Y482" s="70"/>
      <c r="Z482" s="70"/>
      <c r="AA482" s="70">
        <f t="shared" si="7"/>
        <v>56354.722199999989</v>
      </c>
    </row>
    <row r="483" spans="1:27" ht="15" x14ac:dyDescent="0.3">
      <c r="A483" s="32" t="s">
        <v>89</v>
      </c>
      <c r="C483" s="70">
        <v>6396.6089999999995</v>
      </c>
      <c r="D483" s="70"/>
      <c r="E483" s="79">
        <v>7021.1820000000007</v>
      </c>
      <c r="F483" s="70"/>
      <c r="G483" s="70"/>
      <c r="H483" s="70"/>
      <c r="I483" s="70"/>
      <c r="J483" s="70"/>
      <c r="K483" s="70"/>
      <c r="L483" s="70"/>
      <c r="M483" s="70"/>
      <c r="N483" s="70"/>
      <c r="O483" s="70"/>
      <c r="P483" s="70"/>
      <c r="Q483" s="70"/>
      <c r="R483" s="70"/>
      <c r="S483" s="70"/>
      <c r="T483" s="70"/>
      <c r="U483" s="70"/>
      <c r="V483" s="70"/>
      <c r="W483" s="70"/>
      <c r="X483" s="70"/>
      <c r="Y483" s="70"/>
      <c r="Z483" s="70"/>
      <c r="AA483" s="70">
        <f t="shared" si="7"/>
        <v>13417.791000000001</v>
      </c>
    </row>
    <row r="484" spans="1:27" x14ac:dyDescent="0.3">
      <c r="C484" s="70"/>
      <c r="D484" s="70"/>
      <c r="E484" s="79"/>
      <c r="F484" s="70"/>
      <c r="G484" s="70"/>
      <c r="H484" s="70"/>
      <c r="I484" s="70"/>
      <c r="J484" s="70"/>
      <c r="K484" s="70"/>
      <c r="L484" s="70"/>
      <c r="M484" s="70"/>
      <c r="N484" s="70"/>
      <c r="O484" s="70"/>
      <c r="P484" s="70"/>
      <c r="Q484" s="70"/>
      <c r="R484" s="70"/>
      <c r="S484" s="70"/>
      <c r="T484" s="70"/>
      <c r="U484" s="70"/>
      <c r="V484" s="70"/>
      <c r="W484" s="70"/>
      <c r="X484" s="70"/>
      <c r="Y484" s="70"/>
      <c r="Z484" s="70"/>
      <c r="AA484" s="70"/>
    </row>
    <row r="485" spans="1:27" ht="15.5" x14ac:dyDescent="0.35">
      <c r="A485" s="62" t="s">
        <v>141</v>
      </c>
      <c r="C485" s="72"/>
      <c r="D485" s="70"/>
      <c r="E485" s="80"/>
      <c r="F485" s="70"/>
      <c r="G485" s="72"/>
      <c r="H485" s="70"/>
      <c r="I485" s="73"/>
      <c r="J485" s="70"/>
      <c r="K485" s="73"/>
      <c r="L485" s="70"/>
      <c r="M485" s="72"/>
      <c r="N485" s="70"/>
      <c r="O485" s="73"/>
      <c r="P485" s="70"/>
      <c r="Q485" s="74"/>
      <c r="R485" s="70"/>
      <c r="S485" s="72"/>
      <c r="T485" s="70"/>
      <c r="U485" s="72"/>
      <c r="V485" s="70"/>
      <c r="W485" s="72"/>
      <c r="X485" s="70"/>
      <c r="Y485" s="72"/>
      <c r="Z485" s="70"/>
      <c r="AA485" s="70"/>
    </row>
    <row r="486" spans="1:27" x14ac:dyDescent="0.3">
      <c r="A486" s="32" t="s">
        <v>1</v>
      </c>
      <c r="C486" s="70">
        <v>166706.29</v>
      </c>
      <c r="D486" s="70"/>
      <c r="E486" s="79">
        <v>269853.50999999995</v>
      </c>
      <c r="F486" s="70"/>
      <c r="G486" s="70"/>
      <c r="H486" s="70"/>
      <c r="I486" s="70"/>
      <c r="J486" s="70"/>
      <c r="K486" s="70"/>
      <c r="L486" s="70"/>
      <c r="M486" s="70"/>
      <c r="N486" s="70"/>
      <c r="O486" s="70"/>
      <c r="P486" s="70"/>
      <c r="Q486" s="70"/>
      <c r="R486" s="70"/>
      <c r="S486" s="70"/>
      <c r="T486" s="70"/>
      <c r="U486" s="70"/>
      <c r="V486" s="70"/>
      <c r="W486" s="70"/>
      <c r="X486" s="70"/>
      <c r="Y486" s="70"/>
      <c r="Z486" s="70"/>
      <c r="AA486" s="70">
        <f t="shared" si="7"/>
        <v>436559.79999999993</v>
      </c>
    </row>
    <row r="487" spans="1:27" x14ac:dyDescent="0.3">
      <c r="A487" s="32" t="s">
        <v>2</v>
      </c>
      <c r="C487" s="70">
        <v>147407.96</v>
      </c>
      <c r="D487" s="70"/>
      <c r="E487" s="79">
        <v>251754.74000000005</v>
      </c>
      <c r="F487" s="70"/>
      <c r="G487" s="70"/>
      <c r="H487" s="70"/>
      <c r="I487" s="70"/>
      <c r="J487" s="70"/>
      <c r="K487" s="70"/>
      <c r="L487" s="70"/>
      <c r="M487" s="70"/>
      <c r="N487" s="70"/>
      <c r="O487" s="70"/>
      <c r="P487" s="70"/>
      <c r="Q487" s="70"/>
      <c r="R487" s="70"/>
      <c r="S487" s="70"/>
      <c r="T487" s="70"/>
      <c r="U487" s="70"/>
      <c r="V487" s="70"/>
      <c r="W487" s="70"/>
      <c r="X487" s="70"/>
      <c r="Y487" s="70"/>
      <c r="Z487" s="70"/>
      <c r="AA487" s="70">
        <f t="shared" si="7"/>
        <v>399162.70000000007</v>
      </c>
    </row>
    <row r="488" spans="1:27" ht="15" x14ac:dyDescent="0.3">
      <c r="A488" s="32" t="s">
        <v>88</v>
      </c>
      <c r="C488" s="70">
        <v>0</v>
      </c>
      <c r="D488" s="70"/>
      <c r="E488" s="79">
        <v>0</v>
      </c>
      <c r="F488" s="70"/>
      <c r="G488" s="70"/>
      <c r="H488" s="70"/>
      <c r="I488" s="70"/>
      <c r="J488" s="70"/>
      <c r="K488" s="70"/>
      <c r="L488" s="70"/>
      <c r="M488" s="70"/>
      <c r="N488" s="70"/>
      <c r="O488" s="70"/>
      <c r="P488" s="70"/>
      <c r="Q488" s="70"/>
      <c r="R488" s="70"/>
      <c r="S488" s="70"/>
      <c r="T488" s="70"/>
      <c r="U488" s="70"/>
      <c r="V488" s="70"/>
      <c r="W488" s="70"/>
      <c r="X488" s="70"/>
      <c r="Y488" s="70"/>
      <c r="Z488" s="70"/>
      <c r="AA488" s="70">
        <f t="shared" si="7"/>
        <v>0</v>
      </c>
    </row>
    <row r="489" spans="1:27" x14ac:dyDescent="0.3">
      <c r="A489" s="32" t="s">
        <v>31</v>
      </c>
      <c r="C489" s="70">
        <v>19298.329999999998</v>
      </c>
      <c r="D489" s="70"/>
      <c r="E489" s="79">
        <v>18098.77</v>
      </c>
      <c r="F489" s="70"/>
      <c r="G489" s="70"/>
      <c r="H489" s="70"/>
      <c r="I489" s="70"/>
      <c r="J489" s="70"/>
      <c r="K489" s="70"/>
      <c r="L489" s="70"/>
      <c r="M489" s="70"/>
      <c r="N489" s="70"/>
      <c r="O489" s="70"/>
      <c r="P489" s="70"/>
      <c r="Q489" s="70"/>
      <c r="R489" s="70"/>
      <c r="S489" s="70"/>
      <c r="T489" s="70"/>
      <c r="U489" s="70"/>
      <c r="V489" s="70"/>
      <c r="W489" s="70"/>
      <c r="X489" s="70"/>
      <c r="Y489" s="70"/>
      <c r="Z489" s="70"/>
      <c r="AA489" s="70">
        <f t="shared" si="7"/>
        <v>37397.1</v>
      </c>
    </row>
    <row r="490" spans="1:27" x14ac:dyDescent="0.3">
      <c r="A490" s="32" t="s">
        <v>87</v>
      </c>
      <c r="C490" s="70">
        <v>8105.2985999999992</v>
      </c>
      <c r="D490" s="70"/>
      <c r="E490" s="79">
        <v>7601.4834000000001</v>
      </c>
      <c r="F490" s="70"/>
      <c r="G490" s="70"/>
      <c r="H490" s="70"/>
      <c r="I490" s="70"/>
      <c r="J490" s="70"/>
      <c r="K490" s="70"/>
      <c r="L490" s="70"/>
      <c r="M490" s="70"/>
      <c r="N490" s="70"/>
      <c r="O490" s="70"/>
      <c r="P490" s="70"/>
      <c r="Q490" s="70"/>
      <c r="R490" s="70"/>
      <c r="S490" s="70"/>
      <c r="T490" s="70"/>
      <c r="U490" s="70"/>
      <c r="V490" s="70"/>
      <c r="W490" s="70"/>
      <c r="X490" s="70"/>
      <c r="Y490" s="70"/>
      <c r="Z490" s="70"/>
      <c r="AA490" s="70">
        <f t="shared" si="7"/>
        <v>15706.781999999999</v>
      </c>
    </row>
    <row r="491" spans="1:27" ht="15" x14ac:dyDescent="0.3">
      <c r="A491" s="32" t="s">
        <v>89</v>
      </c>
      <c r="C491" s="70">
        <v>1929.8330000000001</v>
      </c>
      <c r="D491" s="70"/>
      <c r="E491" s="79">
        <v>1809.877</v>
      </c>
      <c r="F491" s="70"/>
      <c r="G491" s="70"/>
      <c r="H491" s="70"/>
      <c r="I491" s="70"/>
      <c r="J491" s="70"/>
      <c r="K491" s="70"/>
      <c r="L491" s="70"/>
      <c r="M491" s="70"/>
      <c r="N491" s="70"/>
      <c r="O491" s="70"/>
      <c r="P491" s="70"/>
      <c r="Q491" s="70"/>
      <c r="R491" s="70"/>
      <c r="S491" s="70"/>
      <c r="T491" s="70"/>
      <c r="U491" s="70"/>
      <c r="V491" s="70"/>
      <c r="W491" s="70"/>
      <c r="X491" s="70"/>
      <c r="Y491" s="70"/>
      <c r="Z491" s="70"/>
      <c r="AA491" s="70">
        <f t="shared" si="7"/>
        <v>3739.71</v>
      </c>
    </row>
    <row r="492" spans="1:27" x14ac:dyDescent="0.3">
      <c r="C492" s="70"/>
      <c r="D492" s="70"/>
      <c r="E492" s="79"/>
      <c r="F492" s="70"/>
      <c r="G492" s="70"/>
      <c r="H492" s="70"/>
      <c r="I492" s="70"/>
      <c r="J492" s="70"/>
      <c r="K492" s="70"/>
      <c r="L492" s="70"/>
      <c r="M492" s="70"/>
      <c r="N492" s="70"/>
      <c r="O492" s="70"/>
      <c r="P492" s="70"/>
      <c r="Q492" s="70"/>
      <c r="R492" s="70"/>
      <c r="S492" s="70"/>
      <c r="T492" s="70"/>
      <c r="U492" s="70"/>
      <c r="V492" s="70"/>
      <c r="W492" s="70"/>
      <c r="X492" s="70"/>
      <c r="Y492" s="70"/>
      <c r="Z492" s="70"/>
      <c r="AA492" s="70"/>
    </row>
    <row r="493" spans="1:27" ht="15.5" x14ac:dyDescent="0.35">
      <c r="A493" s="62" t="s">
        <v>160</v>
      </c>
      <c r="C493" s="72"/>
      <c r="D493" s="70"/>
      <c r="E493" s="80"/>
      <c r="F493" s="70"/>
      <c r="G493" s="72"/>
      <c r="H493" s="70"/>
      <c r="I493" s="73"/>
      <c r="J493" s="70"/>
      <c r="K493" s="73"/>
      <c r="L493" s="70"/>
      <c r="M493" s="72"/>
      <c r="N493" s="70"/>
      <c r="O493" s="73"/>
      <c r="P493" s="70"/>
      <c r="Q493" s="74"/>
      <c r="R493" s="70"/>
      <c r="S493" s="72"/>
      <c r="T493" s="70"/>
      <c r="U493" s="72"/>
      <c r="V493" s="70"/>
      <c r="W493" s="72"/>
      <c r="X493" s="70"/>
      <c r="Y493" s="72"/>
      <c r="Z493" s="70"/>
      <c r="AA493" s="70"/>
    </row>
    <row r="494" spans="1:27" x14ac:dyDescent="0.3">
      <c r="A494" s="32" t="s">
        <v>1</v>
      </c>
      <c r="C494" s="70">
        <v>1393246.06</v>
      </c>
      <c r="D494" s="70"/>
      <c r="E494" s="79">
        <v>1351373.03</v>
      </c>
      <c r="F494" s="70"/>
      <c r="G494" s="70"/>
      <c r="H494" s="70"/>
      <c r="I494" s="70"/>
      <c r="J494" s="70"/>
      <c r="K494" s="70"/>
      <c r="L494" s="70"/>
      <c r="M494" s="70"/>
      <c r="N494" s="70"/>
      <c r="O494" s="70"/>
      <c r="P494" s="70"/>
      <c r="Q494" s="70"/>
      <c r="R494" s="70"/>
      <c r="S494" s="70"/>
      <c r="T494" s="70"/>
      <c r="U494" s="70"/>
      <c r="V494" s="70"/>
      <c r="W494" s="70"/>
      <c r="X494" s="70"/>
      <c r="Y494" s="70"/>
      <c r="Z494" s="70"/>
      <c r="AA494" s="70">
        <f t="shared" si="7"/>
        <v>2744619.09</v>
      </c>
    </row>
    <row r="495" spans="1:27" x14ac:dyDescent="0.3">
      <c r="A495" s="32" t="s">
        <v>2</v>
      </c>
      <c r="C495" s="70">
        <v>1298876.6599999999</v>
      </c>
      <c r="D495" s="70"/>
      <c r="E495" s="79">
        <v>1258154.53</v>
      </c>
      <c r="F495" s="70"/>
      <c r="G495" s="70"/>
      <c r="H495" s="70"/>
      <c r="I495" s="70"/>
      <c r="J495" s="70"/>
      <c r="K495" s="70"/>
      <c r="L495" s="70"/>
      <c r="M495" s="70"/>
      <c r="N495" s="70"/>
      <c r="O495" s="70"/>
      <c r="P495" s="70"/>
      <c r="Q495" s="70"/>
      <c r="R495" s="70"/>
      <c r="S495" s="70"/>
      <c r="T495" s="70"/>
      <c r="U495" s="70"/>
      <c r="V495" s="70"/>
      <c r="W495" s="70"/>
      <c r="X495" s="70"/>
      <c r="Y495" s="70"/>
      <c r="Z495" s="70"/>
      <c r="AA495" s="70">
        <f t="shared" si="7"/>
        <v>2557031.19</v>
      </c>
    </row>
    <row r="496" spans="1:27" ht="15" x14ac:dyDescent="0.3">
      <c r="A496" s="32" t="s">
        <v>88</v>
      </c>
      <c r="C496" s="70">
        <v>0</v>
      </c>
      <c r="D496" s="70"/>
      <c r="E496" s="79">
        <v>0</v>
      </c>
      <c r="F496" s="70"/>
      <c r="G496" s="70"/>
      <c r="H496" s="70"/>
      <c r="I496" s="70"/>
      <c r="J496" s="70"/>
      <c r="K496" s="70"/>
      <c r="L496" s="70"/>
      <c r="M496" s="70"/>
      <c r="N496" s="70"/>
      <c r="O496" s="70"/>
      <c r="P496" s="70"/>
      <c r="Q496" s="70"/>
      <c r="R496" s="70"/>
      <c r="S496" s="70"/>
      <c r="T496" s="70"/>
      <c r="U496" s="70"/>
      <c r="V496" s="70"/>
      <c r="W496" s="70"/>
      <c r="X496" s="70"/>
      <c r="Y496" s="70"/>
      <c r="Z496" s="70"/>
      <c r="AA496" s="70">
        <f t="shared" si="7"/>
        <v>0</v>
      </c>
    </row>
    <row r="497" spans="1:27" x14ac:dyDescent="0.3">
      <c r="A497" s="32" t="s">
        <v>31</v>
      </c>
      <c r="C497" s="70">
        <v>94369.4</v>
      </c>
      <c r="D497" s="70"/>
      <c r="E497" s="79">
        <v>93218.5</v>
      </c>
      <c r="F497" s="70"/>
      <c r="G497" s="70"/>
      <c r="H497" s="70"/>
      <c r="I497" s="70"/>
      <c r="J497" s="70"/>
      <c r="K497" s="70"/>
      <c r="L497" s="70"/>
      <c r="M497" s="70"/>
      <c r="N497" s="70"/>
      <c r="O497" s="70"/>
      <c r="P497" s="70"/>
      <c r="Q497" s="70"/>
      <c r="R497" s="70"/>
      <c r="S497" s="70"/>
      <c r="T497" s="70"/>
      <c r="U497" s="70"/>
      <c r="V497" s="70"/>
      <c r="W497" s="70"/>
      <c r="X497" s="70"/>
      <c r="Y497" s="70"/>
      <c r="Z497" s="70"/>
      <c r="AA497" s="70">
        <f t="shared" si="7"/>
        <v>187587.9</v>
      </c>
    </row>
    <row r="498" spans="1:27" x14ac:dyDescent="0.3">
      <c r="A498" s="32" t="s">
        <v>87</v>
      </c>
      <c r="C498" s="70">
        <v>39635.147999999994</v>
      </c>
      <c r="D498" s="70"/>
      <c r="E498" s="79">
        <v>39151.769999999997</v>
      </c>
      <c r="F498" s="70"/>
      <c r="G498" s="70"/>
      <c r="H498" s="70"/>
      <c r="I498" s="70"/>
      <c r="J498" s="70"/>
      <c r="K498" s="70"/>
      <c r="L498" s="70"/>
      <c r="M498" s="70"/>
      <c r="N498" s="70"/>
      <c r="O498" s="70"/>
      <c r="P498" s="70"/>
      <c r="Q498" s="70"/>
      <c r="R498" s="70"/>
      <c r="S498" s="70"/>
      <c r="T498" s="70"/>
      <c r="U498" s="70"/>
      <c r="V498" s="70"/>
      <c r="W498" s="70"/>
      <c r="X498" s="70"/>
      <c r="Y498" s="70"/>
      <c r="Z498" s="70"/>
      <c r="AA498" s="70">
        <f t="shared" si="7"/>
        <v>78786.917999999991</v>
      </c>
    </row>
    <row r="499" spans="1:27" ht="15" x14ac:dyDescent="0.3">
      <c r="A499" s="32" t="s">
        <v>89</v>
      </c>
      <c r="C499" s="70">
        <v>9436.94</v>
      </c>
      <c r="D499" s="70"/>
      <c r="E499" s="79">
        <v>9321.8500000000022</v>
      </c>
      <c r="F499" s="70"/>
      <c r="G499" s="70"/>
      <c r="H499" s="70"/>
      <c r="I499" s="70"/>
      <c r="J499" s="70"/>
      <c r="K499" s="70"/>
      <c r="L499" s="70"/>
      <c r="M499" s="70"/>
      <c r="N499" s="70"/>
      <c r="O499" s="70"/>
      <c r="P499" s="70"/>
      <c r="Q499" s="70"/>
      <c r="R499" s="70"/>
      <c r="S499" s="70"/>
      <c r="T499" s="70"/>
      <c r="U499" s="70"/>
      <c r="V499" s="70"/>
      <c r="W499" s="70"/>
      <c r="X499" s="70"/>
      <c r="Y499" s="70"/>
      <c r="Z499" s="70"/>
      <c r="AA499" s="70">
        <f t="shared" si="7"/>
        <v>18758.79</v>
      </c>
    </row>
    <row r="500" spans="1:27" x14ac:dyDescent="0.3">
      <c r="C500" s="70"/>
      <c r="D500" s="70"/>
      <c r="E500" s="79"/>
      <c r="F500" s="70"/>
      <c r="G500" s="70"/>
      <c r="H500" s="70"/>
      <c r="I500" s="70"/>
      <c r="J500" s="70"/>
      <c r="K500" s="70"/>
      <c r="L500" s="70"/>
      <c r="M500" s="70"/>
      <c r="N500" s="70"/>
      <c r="O500" s="70"/>
      <c r="P500" s="70"/>
      <c r="Q500" s="70"/>
      <c r="R500" s="70"/>
      <c r="S500" s="70"/>
      <c r="T500" s="70"/>
      <c r="U500" s="70"/>
      <c r="V500" s="70"/>
      <c r="W500" s="70"/>
      <c r="X500" s="70"/>
      <c r="Y500" s="70"/>
      <c r="Z500" s="70"/>
      <c r="AA500" s="70"/>
    </row>
    <row r="501" spans="1:27" ht="15.5" x14ac:dyDescent="0.35">
      <c r="A501" s="62" t="s">
        <v>161</v>
      </c>
      <c r="C501" s="72"/>
      <c r="D501" s="70"/>
      <c r="E501" s="80"/>
      <c r="F501" s="70"/>
      <c r="G501" s="72"/>
      <c r="H501" s="70"/>
      <c r="I501" s="73"/>
      <c r="J501" s="70"/>
      <c r="K501" s="73"/>
      <c r="L501" s="70"/>
      <c r="M501" s="72"/>
      <c r="N501" s="70"/>
      <c r="O501" s="73"/>
      <c r="P501" s="70"/>
      <c r="Q501" s="74"/>
      <c r="R501" s="70"/>
      <c r="S501" s="72"/>
      <c r="T501" s="70"/>
      <c r="U501" s="72"/>
      <c r="V501" s="70"/>
      <c r="W501" s="72"/>
      <c r="X501" s="70"/>
      <c r="Y501" s="72"/>
      <c r="Z501" s="70"/>
      <c r="AA501" s="70"/>
    </row>
    <row r="502" spans="1:27" x14ac:dyDescent="0.3">
      <c r="A502" s="32" t="s">
        <v>1</v>
      </c>
      <c r="C502" s="70">
        <v>860446.22999999986</v>
      </c>
      <c r="D502" s="70"/>
      <c r="E502" s="79">
        <v>961330.57000000007</v>
      </c>
      <c r="F502" s="70"/>
      <c r="G502" s="70"/>
      <c r="H502" s="70"/>
      <c r="I502" s="70"/>
      <c r="J502" s="70"/>
      <c r="K502" s="70"/>
      <c r="L502" s="70"/>
      <c r="M502" s="70"/>
      <c r="N502" s="70"/>
      <c r="O502" s="70"/>
      <c r="P502" s="70"/>
      <c r="Q502" s="70"/>
      <c r="R502" s="70"/>
      <c r="S502" s="70"/>
      <c r="T502" s="70"/>
      <c r="U502" s="70"/>
      <c r="V502" s="70"/>
      <c r="W502" s="70"/>
      <c r="X502" s="70"/>
      <c r="Y502" s="70"/>
      <c r="Z502" s="70"/>
      <c r="AA502" s="70">
        <f t="shared" si="7"/>
        <v>1821776.7999999998</v>
      </c>
    </row>
    <row r="503" spans="1:27" x14ac:dyDescent="0.3">
      <c r="A503" s="32" t="s">
        <v>2</v>
      </c>
      <c r="C503" s="70">
        <v>803999.07</v>
      </c>
      <c r="D503" s="70"/>
      <c r="E503" s="79">
        <v>899709.49999999988</v>
      </c>
      <c r="F503" s="70"/>
      <c r="G503" s="70"/>
      <c r="H503" s="70"/>
      <c r="I503" s="70"/>
      <c r="J503" s="70"/>
      <c r="K503" s="70"/>
      <c r="L503" s="70"/>
      <c r="M503" s="70"/>
      <c r="N503" s="70"/>
      <c r="O503" s="70"/>
      <c r="P503" s="70"/>
      <c r="Q503" s="70"/>
      <c r="R503" s="70"/>
      <c r="S503" s="70"/>
      <c r="T503" s="70"/>
      <c r="U503" s="70"/>
      <c r="V503" s="70"/>
      <c r="W503" s="70"/>
      <c r="X503" s="70"/>
      <c r="Y503" s="70"/>
      <c r="Z503" s="70"/>
      <c r="AA503" s="70">
        <f t="shared" si="7"/>
        <v>1703708.5699999998</v>
      </c>
    </row>
    <row r="504" spans="1:27" ht="15" x14ac:dyDescent="0.3">
      <c r="A504" s="32" t="s">
        <v>88</v>
      </c>
      <c r="C504" s="70">
        <v>0</v>
      </c>
      <c r="D504" s="70"/>
      <c r="E504" s="79">
        <v>0</v>
      </c>
      <c r="F504" s="70"/>
      <c r="G504" s="70"/>
      <c r="H504" s="70"/>
      <c r="I504" s="70"/>
      <c r="J504" s="70"/>
      <c r="K504" s="70"/>
      <c r="L504" s="70"/>
      <c r="M504" s="70"/>
      <c r="N504" s="70"/>
      <c r="O504" s="70"/>
      <c r="P504" s="70"/>
      <c r="Q504" s="70"/>
      <c r="R504" s="70"/>
      <c r="S504" s="70"/>
      <c r="T504" s="70"/>
      <c r="U504" s="70"/>
      <c r="V504" s="70"/>
      <c r="W504" s="70"/>
      <c r="X504" s="70"/>
      <c r="Y504" s="70"/>
      <c r="Z504" s="70"/>
      <c r="AA504" s="70">
        <f t="shared" si="7"/>
        <v>0</v>
      </c>
    </row>
    <row r="505" spans="1:27" x14ac:dyDescent="0.3">
      <c r="A505" s="32" t="s">
        <v>31</v>
      </c>
      <c r="C505" s="70">
        <v>56447.16</v>
      </c>
      <c r="D505" s="70"/>
      <c r="E505" s="79">
        <v>61621.070000000007</v>
      </c>
      <c r="F505" s="70"/>
      <c r="G505" s="70"/>
      <c r="H505" s="70"/>
      <c r="I505" s="70"/>
      <c r="J505" s="70"/>
      <c r="K505" s="70"/>
      <c r="L505" s="70"/>
      <c r="M505" s="70"/>
      <c r="N505" s="70"/>
      <c r="O505" s="70"/>
      <c r="P505" s="70"/>
      <c r="Q505" s="70"/>
      <c r="R505" s="70"/>
      <c r="S505" s="70"/>
      <c r="T505" s="70"/>
      <c r="U505" s="70"/>
      <c r="V505" s="70"/>
      <c r="W505" s="70"/>
      <c r="X505" s="70"/>
      <c r="Y505" s="70"/>
      <c r="Z505" s="70"/>
      <c r="AA505" s="70">
        <f t="shared" si="7"/>
        <v>118068.23000000001</v>
      </c>
    </row>
    <row r="506" spans="1:27" x14ac:dyDescent="0.3">
      <c r="A506" s="32" t="s">
        <v>87</v>
      </c>
      <c r="C506" s="70">
        <v>23707.807199999996</v>
      </c>
      <c r="D506" s="70"/>
      <c r="E506" s="79">
        <v>25880.849400000003</v>
      </c>
      <c r="F506" s="70"/>
      <c r="G506" s="70"/>
      <c r="H506" s="70"/>
      <c r="I506" s="70"/>
      <c r="J506" s="70"/>
      <c r="K506" s="70"/>
      <c r="L506" s="70"/>
      <c r="M506" s="70"/>
      <c r="N506" s="70"/>
      <c r="O506" s="70"/>
      <c r="P506" s="70"/>
      <c r="Q506" s="70"/>
      <c r="R506" s="70"/>
      <c r="S506" s="70"/>
      <c r="T506" s="70"/>
      <c r="U506" s="70"/>
      <c r="V506" s="70"/>
      <c r="W506" s="70"/>
      <c r="X506" s="70"/>
      <c r="Y506" s="70"/>
      <c r="Z506" s="70"/>
      <c r="AA506" s="70">
        <f t="shared" si="7"/>
        <v>49588.656600000002</v>
      </c>
    </row>
    <row r="507" spans="1:27" ht="15" x14ac:dyDescent="0.3">
      <c r="A507" s="32" t="s">
        <v>89</v>
      </c>
      <c r="C507" s="70">
        <v>5644.7160000000003</v>
      </c>
      <c r="D507" s="70"/>
      <c r="E507" s="79">
        <v>6162.1070000000009</v>
      </c>
      <c r="F507" s="70"/>
      <c r="G507" s="70"/>
      <c r="H507" s="70"/>
      <c r="I507" s="70"/>
      <c r="J507" s="70"/>
      <c r="K507" s="70"/>
      <c r="L507" s="70"/>
      <c r="M507" s="70"/>
      <c r="N507" s="70"/>
      <c r="O507" s="70"/>
      <c r="P507" s="70"/>
      <c r="Q507" s="70"/>
      <c r="R507" s="70"/>
      <c r="S507" s="70"/>
      <c r="T507" s="70"/>
      <c r="U507" s="70"/>
      <c r="V507" s="70"/>
      <c r="W507" s="70"/>
      <c r="X507" s="70"/>
      <c r="Y507" s="70"/>
      <c r="Z507" s="70"/>
      <c r="AA507" s="70">
        <f t="shared" si="7"/>
        <v>11806.823</v>
      </c>
    </row>
    <row r="508" spans="1:27" x14ac:dyDescent="0.3">
      <c r="C508" s="70"/>
      <c r="D508" s="70"/>
      <c r="E508" s="79"/>
      <c r="F508" s="70"/>
      <c r="G508" s="70"/>
      <c r="H508" s="70"/>
      <c r="I508" s="70"/>
      <c r="J508" s="70"/>
      <c r="K508" s="70"/>
      <c r="L508" s="70"/>
      <c r="M508" s="70"/>
      <c r="N508" s="70"/>
      <c r="O508" s="70"/>
      <c r="P508" s="70"/>
      <c r="Q508" s="70"/>
      <c r="R508" s="70"/>
      <c r="S508" s="70"/>
      <c r="T508" s="70"/>
      <c r="U508" s="70"/>
      <c r="V508" s="70"/>
      <c r="W508" s="70"/>
      <c r="X508" s="70"/>
      <c r="Y508" s="70"/>
      <c r="Z508" s="70"/>
      <c r="AA508" s="70"/>
    </row>
    <row r="509" spans="1:27" ht="15" x14ac:dyDescent="0.3">
      <c r="A509" s="62" t="s">
        <v>175</v>
      </c>
      <c r="C509" s="70"/>
      <c r="D509" s="70"/>
      <c r="E509" s="70"/>
      <c r="F509" s="70"/>
      <c r="G509" s="70"/>
      <c r="H509" s="70"/>
      <c r="I509" s="70"/>
      <c r="J509" s="70"/>
      <c r="K509" s="70"/>
      <c r="L509" s="70"/>
      <c r="M509" s="70"/>
      <c r="N509" s="70"/>
      <c r="O509" s="70"/>
      <c r="P509" s="70"/>
      <c r="Q509" s="70"/>
      <c r="R509" s="70"/>
      <c r="S509" s="70"/>
      <c r="T509" s="70"/>
      <c r="U509" s="70"/>
      <c r="V509" s="70"/>
      <c r="W509" s="70"/>
      <c r="X509" s="70"/>
      <c r="Y509" s="70"/>
      <c r="Z509" s="70"/>
      <c r="AA509" s="70"/>
    </row>
    <row r="510" spans="1:27" x14ac:dyDescent="0.3">
      <c r="A510" s="32" t="s">
        <v>1</v>
      </c>
      <c r="C510" s="70"/>
      <c r="D510" s="70"/>
      <c r="E510" s="79">
        <v>30331.51</v>
      </c>
      <c r="F510" s="70"/>
      <c r="G510" s="70"/>
      <c r="H510" s="70"/>
      <c r="I510" s="70"/>
      <c r="J510" s="70"/>
      <c r="K510" s="70"/>
      <c r="L510" s="70"/>
      <c r="M510" s="70"/>
      <c r="N510" s="70"/>
      <c r="O510" s="70"/>
      <c r="P510" s="70"/>
      <c r="Q510" s="70"/>
      <c r="R510" s="70"/>
      <c r="S510" s="70"/>
      <c r="T510" s="70"/>
      <c r="U510" s="70"/>
      <c r="V510" s="70"/>
      <c r="W510" s="70"/>
      <c r="X510" s="70"/>
      <c r="Y510" s="70"/>
      <c r="Z510" s="70"/>
      <c r="AA510" s="70">
        <f>SUM(C510:Z510)</f>
        <v>30331.51</v>
      </c>
    </row>
    <row r="511" spans="1:27" x14ac:dyDescent="0.3">
      <c r="A511" s="32" t="s">
        <v>2</v>
      </c>
      <c r="C511" s="70"/>
      <c r="D511" s="70"/>
      <c r="E511" s="79">
        <v>27696.449999999997</v>
      </c>
      <c r="F511" s="70"/>
      <c r="G511" s="70"/>
      <c r="H511" s="70"/>
      <c r="I511" s="70"/>
      <c r="J511" s="70"/>
      <c r="K511" s="70"/>
      <c r="L511" s="70"/>
      <c r="M511" s="70"/>
      <c r="N511" s="70"/>
      <c r="O511" s="70"/>
      <c r="P511" s="70"/>
      <c r="Q511" s="70"/>
      <c r="R511" s="70"/>
      <c r="S511" s="70"/>
      <c r="T511" s="70"/>
      <c r="U511" s="70"/>
      <c r="V511" s="70"/>
      <c r="W511" s="70"/>
      <c r="X511" s="70"/>
      <c r="Y511" s="70"/>
      <c r="Z511" s="70"/>
      <c r="AA511" s="70">
        <f t="shared" ref="AA511:AA515" si="8">SUM(C511:Z511)</f>
        <v>27696.449999999997</v>
      </c>
    </row>
    <row r="512" spans="1:27" ht="15" x14ac:dyDescent="0.3">
      <c r="A512" s="32" t="s">
        <v>88</v>
      </c>
      <c r="C512" s="70"/>
      <c r="D512" s="70"/>
      <c r="E512" s="79">
        <v>0</v>
      </c>
      <c r="F512" s="70"/>
      <c r="G512" s="70"/>
      <c r="H512" s="70"/>
      <c r="I512" s="70"/>
      <c r="J512" s="70"/>
      <c r="K512" s="70"/>
      <c r="L512" s="70"/>
      <c r="M512" s="70"/>
      <c r="N512" s="70"/>
      <c r="O512" s="70"/>
      <c r="P512" s="70"/>
      <c r="Q512" s="70"/>
      <c r="R512" s="70"/>
      <c r="S512" s="70"/>
      <c r="T512" s="70"/>
      <c r="U512" s="70"/>
      <c r="V512" s="70"/>
      <c r="W512" s="70"/>
      <c r="X512" s="70"/>
      <c r="Y512" s="70"/>
      <c r="Z512" s="70"/>
      <c r="AA512" s="70">
        <f t="shared" si="8"/>
        <v>0</v>
      </c>
    </row>
    <row r="513" spans="1:27" x14ac:dyDescent="0.3">
      <c r="A513" s="32" t="s">
        <v>31</v>
      </c>
      <c r="C513" s="70"/>
      <c r="D513" s="70"/>
      <c r="E513" s="79">
        <v>2635.06</v>
      </c>
      <c r="F513" s="70"/>
      <c r="G513" s="70"/>
      <c r="H513" s="70"/>
      <c r="I513" s="70"/>
      <c r="J513" s="70"/>
      <c r="K513" s="70"/>
      <c r="L513" s="70"/>
      <c r="M513" s="70"/>
      <c r="N513" s="70"/>
      <c r="O513" s="70"/>
      <c r="P513" s="70"/>
      <c r="Q513" s="70"/>
      <c r="R513" s="70"/>
      <c r="S513" s="70"/>
      <c r="T513" s="70"/>
      <c r="U513" s="70"/>
      <c r="V513" s="70"/>
      <c r="W513" s="70"/>
      <c r="X513" s="70"/>
      <c r="Y513" s="70"/>
      <c r="Z513" s="70"/>
      <c r="AA513" s="70">
        <f t="shared" si="8"/>
        <v>2635.06</v>
      </c>
    </row>
    <row r="514" spans="1:27" x14ac:dyDescent="0.3">
      <c r="A514" s="32" t="s">
        <v>87</v>
      </c>
      <c r="C514" s="70"/>
      <c r="D514" s="70"/>
      <c r="E514" s="79">
        <v>1106.7251999999999</v>
      </c>
      <c r="F514" s="70"/>
      <c r="G514" s="70"/>
      <c r="H514" s="70"/>
      <c r="I514" s="70"/>
      <c r="J514" s="70"/>
      <c r="K514" s="70"/>
      <c r="L514" s="70"/>
      <c r="M514" s="70"/>
      <c r="N514" s="70"/>
      <c r="O514" s="70"/>
      <c r="P514" s="70"/>
      <c r="Q514" s="70"/>
      <c r="R514" s="70"/>
      <c r="S514" s="70"/>
      <c r="T514" s="70"/>
      <c r="U514" s="70"/>
      <c r="V514" s="70"/>
      <c r="W514" s="70"/>
      <c r="X514" s="70"/>
      <c r="Y514" s="70"/>
      <c r="Z514" s="70"/>
      <c r="AA514" s="70">
        <f t="shared" si="8"/>
        <v>1106.7251999999999</v>
      </c>
    </row>
    <row r="515" spans="1:27" ht="15" x14ac:dyDescent="0.3">
      <c r="A515" s="32" t="s">
        <v>89</v>
      </c>
      <c r="C515" s="70"/>
      <c r="D515" s="70"/>
      <c r="E515" s="79">
        <v>263.50600000000003</v>
      </c>
      <c r="F515" s="70"/>
      <c r="G515" s="70"/>
      <c r="H515" s="70"/>
      <c r="I515" s="70"/>
      <c r="J515" s="70"/>
      <c r="K515" s="70"/>
      <c r="L515" s="70"/>
      <c r="M515" s="70"/>
      <c r="N515" s="70"/>
      <c r="O515" s="70"/>
      <c r="P515" s="70"/>
      <c r="Q515" s="70"/>
      <c r="R515" s="70"/>
      <c r="S515" s="70"/>
      <c r="T515" s="70"/>
      <c r="U515" s="70"/>
      <c r="V515" s="70"/>
      <c r="W515" s="70"/>
      <c r="X515" s="70"/>
      <c r="Y515" s="70"/>
      <c r="Z515" s="70"/>
      <c r="AA515" s="70">
        <f t="shared" si="8"/>
        <v>263.50600000000003</v>
      </c>
    </row>
    <row r="516" spans="1:27" x14ac:dyDescent="0.3">
      <c r="C516" s="70"/>
      <c r="D516" s="70"/>
      <c r="E516" s="79"/>
      <c r="F516" s="70"/>
      <c r="G516" s="70"/>
      <c r="H516" s="70"/>
      <c r="I516" s="70"/>
      <c r="J516" s="70"/>
      <c r="K516" s="70"/>
      <c r="L516" s="70"/>
      <c r="M516" s="70"/>
      <c r="N516" s="70"/>
      <c r="O516" s="70"/>
      <c r="P516" s="70"/>
      <c r="Q516" s="70"/>
      <c r="R516" s="70"/>
      <c r="S516" s="70"/>
      <c r="T516" s="70"/>
      <c r="U516" s="70"/>
      <c r="V516" s="70"/>
      <c r="W516" s="70"/>
      <c r="X516" s="70"/>
      <c r="Y516" s="70"/>
      <c r="Z516" s="70"/>
      <c r="AA516" s="70"/>
    </row>
    <row r="517" spans="1:27" ht="15.5" x14ac:dyDescent="0.35">
      <c r="A517" s="62" t="s">
        <v>162</v>
      </c>
      <c r="C517" s="72"/>
      <c r="D517" s="70"/>
      <c r="E517" s="80"/>
      <c r="F517" s="70"/>
      <c r="G517" s="72"/>
      <c r="H517" s="70"/>
      <c r="I517" s="70"/>
      <c r="J517" s="70"/>
      <c r="K517" s="73"/>
      <c r="L517" s="70"/>
      <c r="M517" s="72"/>
      <c r="N517" s="70"/>
      <c r="O517" s="73"/>
      <c r="P517" s="70"/>
      <c r="Q517" s="74"/>
      <c r="R517" s="70"/>
      <c r="S517" s="72"/>
      <c r="T517" s="70"/>
      <c r="U517" s="72"/>
      <c r="V517" s="70"/>
      <c r="W517" s="72"/>
      <c r="X517" s="70"/>
      <c r="Y517" s="72"/>
      <c r="Z517" s="70"/>
      <c r="AA517" s="70"/>
    </row>
    <row r="518" spans="1:27" x14ac:dyDescent="0.3">
      <c r="A518" s="32" t="s">
        <v>1</v>
      </c>
      <c r="C518" s="70">
        <v>84234.329999999987</v>
      </c>
      <c r="D518" s="70"/>
      <c r="E518" s="79">
        <v>70592.58</v>
      </c>
      <c r="F518" s="70"/>
      <c r="G518" s="70"/>
      <c r="H518" s="70"/>
      <c r="I518" s="70"/>
      <c r="J518" s="70"/>
      <c r="K518" s="70"/>
      <c r="L518" s="70"/>
      <c r="M518" s="70"/>
      <c r="N518" s="70"/>
      <c r="O518" s="70"/>
      <c r="P518" s="70"/>
      <c r="Q518" s="70"/>
      <c r="R518" s="70"/>
      <c r="S518" s="70"/>
      <c r="T518" s="70"/>
      <c r="U518" s="70"/>
      <c r="V518" s="70"/>
      <c r="W518" s="70"/>
      <c r="X518" s="70"/>
      <c r="Y518" s="70"/>
      <c r="Z518" s="70"/>
      <c r="AA518" s="70">
        <f t="shared" si="7"/>
        <v>154826.90999999997</v>
      </c>
    </row>
    <row r="519" spans="1:27" x14ac:dyDescent="0.3">
      <c r="A519" s="32" t="s">
        <v>2</v>
      </c>
      <c r="C519" s="70">
        <v>75769.099999999991</v>
      </c>
      <c r="D519" s="70"/>
      <c r="E519" s="79">
        <v>63404.51</v>
      </c>
      <c r="F519" s="70"/>
      <c r="G519" s="70"/>
      <c r="H519" s="70"/>
      <c r="I519" s="70"/>
      <c r="J519" s="70"/>
      <c r="K519" s="70"/>
      <c r="L519" s="70"/>
      <c r="M519" s="70"/>
      <c r="N519" s="70"/>
      <c r="O519" s="70"/>
      <c r="P519" s="70"/>
      <c r="Q519" s="70"/>
      <c r="R519" s="70"/>
      <c r="S519" s="70"/>
      <c r="T519" s="70"/>
      <c r="U519" s="70"/>
      <c r="V519" s="70"/>
      <c r="W519" s="70"/>
      <c r="X519" s="70"/>
      <c r="Y519" s="70"/>
      <c r="Z519" s="70"/>
      <c r="AA519" s="70">
        <f t="shared" si="7"/>
        <v>139173.60999999999</v>
      </c>
    </row>
    <row r="520" spans="1:27" ht="15" x14ac:dyDescent="0.3">
      <c r="A520" s="32" t="s">
        <v>88</v>
      </c>
      <c r="C520" s="70">
        <v>0</v>
      </c>
      <c r="D520" s="70"/>
      <c r="E520" s="79">
        <v>0</v>
      </c>
      <c r="F520" s="70"/>
      <c r="G520" s="70"/>
      <c r="H520" s="70"/>
      <c r="I520" s="70"/>
      <c r="J520" s="70"/>
      <c r="K520" s="70"/>
      <c r="L520" s="70"/>
      <c r="M520" s="70"/>
      <c r="N520" s="70"/>
      <c r="O520" s="70"/>
      <c r="P520" s="70"/>
      <c r="Q520" s="70"/>
      <c r="R520" s="70"/>
      <c r="S520" s="70"/>
      <c r="T520" s="70"/>
      <c r="U520" s="70"/>
      <c r="V520" s="70"/>
      <c r="W520" s="70"/>
      <c r="X520" s="70"/>
      <c r="Y520" s="70"/>
      <c r="Z520" s="70"/>
      <c r="AA520" s="70">
        <f t="shared" si="7"/>
        <v>0</v>
      </c>
    </row>
    <row r="521" spans="1:27" x14ac:dyDescent="0.3">
      <c r="A521" s="32" t="s">
        <v>31</v>
      </c>
      <c r="C521" s="70">
        <v>8465.23</v>
      </c>
      <c r="D521" s="70"/>
      <c r="E521" s="79">
        <v>7188.07</v>
      </c>
      <c r="F521" s="70"/>
      <c r="G521" s="70"/>
      <c r="H521" s="70"/>
      <c r="I521" s="70"/>
      <c r="J521" s="70"/>
      <c r="K521" s="70"/>
      <c r="L521" s="70"/>
      <c r="M521" s="70"/>
      <c r="N521" s="70"/>
      <c r="O521" s="70"/>
      <c r="P521" s="70"/>
      <c r="Q521" s="70"/>
      <c r="R521" s="70"/>
      <c r="S521" s="70"/>
      <c r="T521" s="70"/>
      <c r="U521" s="70"/>
      <c r="V521" s="70"/>
      <c r="W521" s="70"/>
      <c r="X521" s="70"/>
      <c r="Y521" s="70"/>
      <c r="Z521" s="70"/>
      <c r="AA521" s="70">
        <f t="shared" si="7"/>
        <v>15653.3</v>
      </c>
    </row>
    <row r="522" spans="1:27" x14ac:dyDescent="0.3">
      <c r="A522" s="32" t="s">
        <v>87</v>
      </c>
      <c r="C522" s="70">
        <v>3555.3966000000005</v>
      </c>
      <c r="D522" s="70"/>
      <c r="E522" s="79">
        <v>3018.9893999999999</v>
      </c>
      <c r="F522" s="70"/>
      <c r="G522" s="70"/>
      <c r="H522" s="70"/>
      <c r="I522" s="70"/>
      <c r="J522" s="70"/>
      <c r="K522" s="70"/>
      <c r="L522" s="70"/>
      <c r="M522" s="70"/>
      <c r="N522" s="70"/>
      <c r="O522" s="70"/>
      <c r="P522" s="70"/>
      <c r="Q522" s="70"/>
      <c r="R522" s="70"/>
      <c r="S522" s="70"/>
      <c r="T522" s="70"/>
      <c r="U522" s="70"/>
      <c r="V522" s="70"/>
      <c r="W522" s="70"/>
      <c r="X522" s="70"/>
      <c r="Y522" s="70"/>
      <c r="Z522" s="70"/>
      <c r="AA522" s="70">
        <f t="shared" si="7"/>
        <v>6574.3860000000004</v>
      </c>
    </row>
    <row r="523" spans="1:27" ht="15" x14ac:dyDescent="0.3">
      <c r="A523" s="32" t="s">
        <v>89</v>
      </c>
      <c r="C523" s="70">
        <v>846.52300000000014</v>
      </c>
      <c r="D523" s="70"/>
      <c r="E523" s="79">
        <v>718.80700000000002</v>
      </c>
      <c r="F523" s="70"/>
      <c r="G523" s="70"/>
      <c r="H523" s="70"/>
      <c r="I523" s="70"/>
      <c r="J523" s="70"/>
      <c r="K523" s="70"/>
      <c r="L523" s="70"/>
      <c r="M523" s="70"/>
      <c r="N523" s="70"/>
      <c r="O523" s="70"/>
      <c r="P523" s="70"/>
      <c r="Q523" s="70"/>
      <c r="R523" s="70"/>
      <c r="S523" s="70"/>
      <c r="T523" s="70"/>
      <c r="U523" s="70"/>
      <c r="V523" s="70"/>
      <c r="W523" s="70"/>
      <c r="X523" s="70"/>
      <c r="Y523" s="70"/>
      <c r="Z523" s="70"/>
      <c r="AA523" s="70">
        <f t="shared" si="7"/>
        <v>1565.3300000000002</v>
      </c>
    </row>
    <row r="524" spans="1:27" x14ac:dyDescent="0.3">
      <c r="C524" s="70"/>
      <c r="D524" s="70"/>
      <c r="E524" s="79"/>
      <c r="F524" s="70"/>
      <c r="G524" s="70"/>
      <c r="H524" s="70"/>
      <c r="I524" s="70"/>
      <c r="J524" s="70"/>
      <c r="K524" s="70"/>
      <c r="L524" s="70"/>
      <c r="M524" s="70"/>
      <c r="N524" s="70"/>
      <c r="O524" s="70"/>
      <c r="P524" s="70"/>
      <c r="Q524" s="70"/>
      <c r="R524" s="70"/>
      <c r="S524" s="70"/>
      <c r="T524" s="70"/>
      <c r="U524" s="70"/>
      <c r="V524" s="70"/>
      <c r="W524" s="70"/>
      <c r="X524" s="70"/>
      <c r="Y524" s="70"/>
      <c r="Z524" s="70"/>
      <c r="AA524" s="70"/>
    </row>
    <row r="525" spans="1:27" ht="15.5" x14ac:dyDescent="0.35">
      <c r="A525" s="62" t="s">
        <v>163</v>
      </c>
      <c r="C525" s="72"/>
      <c r="D525" s="70"/>
      <c r="E525" s="80"/>
      <c r="F525" s="70"/>
      <c r="G525" s="72"/>
      <c r="H525" s="70"/>
      <c r="I525" s="70"/>
      <c r="J525" s="70"/>
      <c r="K525" s="73"/>
      <c r="L525" s="70"/>
      <c r="M525" s="72"/>
      <c r="N525" s="70"/>
      <c r="O525" s="73"/>
      <c r="P525" s="70"/>
      <c r="Q525" s="74"/>
      <c r="R525" s="70"/>
      <c r="S525" s="72"/>
      <c r="T525" s="70"/>
      <c r="U525" s="72"/>
      <c r="V525" s="70"/>
      <c r="W525" s="72"/>
      <c r="X525" s="70"/>
      <c r="Y525" s="72"/>
      <c r="Z525" s="70"/>
      <c r="AA525" s="70"/>
    </row>
    <row r="526" spans="1:27" x14ac:dyDescent="0.3">
      <c r="A526" s="32" t="s">
        <v>1</v>
      </c>
      <c r="C526" s="70">
        <v>1554567.3099999998</v>
      </c>
      <c r="D526" s="70"/>
      <c r="E526" s="79">
        <v>1684580.3800000001</v>
      </c>
      <c r="F526" s="70"/>
      <c r="G526" s="70"/>
      <c r="H526" s="70"/>
      <c r="I526" s="70"/>
      <c r="J526" s="70"/>
      <c r="K526" s="70"/>
      <c r="L526" s="70"/>
      <c r="M526" s="70"/>
      <c r="N526" s="70"/>
      <c r="O526" s="70"/>
      <c r="P526" s="70"/>
      <c r="Q526" s="70"/>
      <c r="R526" s="70"/>
      <c r="S526" s="70"/>
      <c r="T526" s="70"/>
      <c r="U526" s="70"/>
      <c r="V526" s="70"/>
      <c r="W526" s="70"/>
      <c r="X526" s="70"/>
      <c r="Y526" s="70"/>
      <c r="Z526" s="70"/>
      <c r="AA526" s="70">
        <f t="shared" si="7"/>
        <v>3239147.69</v>
      </c>
    </row>
    <row r="527" spans="1:27" x14ac:dyDescent="0.3">
      <c r="A527" s="32" t="s">
        <v>2</v>
      </c>
      <c r="C527" s="70">
        <v>1435595.3000000003</v>
      </c>
      <c r="D527" s="70"/>
      <c r="E527" s="79">
        <v>1561445.32</v>
      </c>
      <c r="F527" s="70"/>
      <c r="G527" s="70"/>
      <c r="H527" s="70"/>
      <c r="I527" s="70"/>
      <c r="J527" s="70"/>
      <c r="K527" s="70"/>
      <c r="L527" s="70"/>
      <c r="M527" s="70"/>
      <c r="N527" s="70"/>
      <c r="O527" s="70"/>
      <c r="P527" s="70"/>
      <c r="Q527" s="70"/>
      <c r="R527" s="70"/>
      <c r="S527" s="70"/>
      <c r="T527" s="70"/>
      <c r="U527" s="70"/>
      <c r="V527" s="70"/>
      <c r="W527" s="70"/>
      <c r="X527" s="70"/>
      <c r="Y527" s="70"/>
      <c r="Z527" s="70"/>
      <c r="AA527" s="70">
        <f t="shared" ref="AA527:AA590" si="9">SUM(C527:Z527)</f>
        <v>2997040.62</v>
      </c>
    </row>
    <row r="528" spans="1:27" ht="15" x14ac:dyDescent="0.3">
      <c r="A528" s="32" t="s">
        <v>88</v>
      </c>
      <c r="C528" s="70">
        <v>0</v>
      </c>
      <c r="D528" s="70"/>
      <c r="E528" s="79">
        <v>0</v>
      </c>
      <c r="F528" s="70"/>
      <c r="G528" s="70"/>
      <c r="H528" s="70"/>
      <c r="I528" s="70"/>
      <c r="J528" s="70"/>
      <c r="K528" s="70"/>
      <c r="L528" s="70"/>
      <c r="M528" s="70"/>
      <c r="N528" s="70"/>
      <c r="O528" s="70"/>
      <c r="P528" s="70"/>
      <c r="Q528" s="70"/>
      <c r="R528" s="70"/>
      <c r="S528" s="70"/>
      <c r="T528" s="70"/>
      <c r="U528" s="70"/>
      <c r="V528" s="70"/>
      <c r="W528" s="70"/>
      <c r="X528" s="70"/>
      <c r="Y528" s="70"/>
      <c r="Z528" s="70"/>
      <c r="AA528" s="70">
        <f t="shared" si="9"/>
        <v>0</v>
      </c>
    </row>
    <row r="529" spans="1:27" x14ac:dyDescent="0.3">
      <c r="A529" s="32" t="s">
        <v>31</v>
      </c>
      <c r="C529" s="70">
        <v>118972.01000000001</v>
      </c>
      <c r="D529" s="70"/>
      <c r="E529" s="79">
        <v>123135.06</v>
      </c>
      <c r="F529" s="70"/>
      <c r="G529" s="70"/>
      <c r="H529" s="70"/>
      <c r="I529" s="70"/>
      <c r="J529" s="70"/>
      <c r="K529" s="70"/>
      <c r="L529" s="70"/>
      <c r="M529" s="70"/>
      <c r="N529" s="70"/>
      <c r="O529" s="70"/>
      <c r="P529" s="70"/>
      <c r="Q529" s="70"/>
      <c r="R529" s="70"/>
      <c r="S529" s="70"/>
      <c r="T529" s="70"/>
      <c r="U529" s="70"/>
      <c r="V529" s="70"/>
      <c r="W529" s="70"/>
      <c r="X529" s="70"/>
      <c r="Y529" s="70"/>
      <c r="Z529" s="70"/>
      <c r="AA529" s="70">
        <f t="shared" si="9"/>
        <v>242107.07</v>
      </c>
    </row>
    <row r="530" spans="1:27" x14ac:dyDescent="0.3">
      <c r="A530" s="32" t="s">
        <v>87</v>
      </c>
      <c r="C530" s="70">
        <v>49968.244199999994</v>
      </c>
      <c r="D530" s="70"/>
      <c r="E530" s="79">
        <v>51716.725199999986</v>
      </c>
      <c r="F530" s="70"/>
      <c r="G530" s="70"/>
      <c r="H530" s="70"/>
      <c r="I530" s="70"/>
      <c r="J530" s="70"/>
      <c r="K530" s="70"/>
      <c r="L530" s="70"/>
      <c r="M530" s="70"/>
      <c r="N530" s="70"/>
      <c r="O530" s="70"/>
      <c r="P530" s="70"/>
      <c r="Q530" s="70"/>
      <c r="R530" s="70"/>
      <c r="S530" s="70"/>
      <c r="T530" s="70"/>
      <c r="U530" s="70"/>
      <c r="V530" s="70"/>
      <c r="W530" s="70"/>
      <c r="X530" s="70"/>
      <c r="Y530" s="70"/>
      <c r="Z530" s="70"/>
      <c r="AA530" s="70">
        <f t="shared" si="9"/>
        <v>101684.96939999997</v>
      </c>
    </row>
    <row r="531" spans="1:27" ht="15" x14ac:dyDescent="0.3">
      <c r="A531" s="32" t="s">
        <v>89</v>
      </c>
      <c r="C531" s="70">
        <v>11897.201000000001</v>
      </c>
      <c r="D531" s="70"/>
      <c r="E531" s="79">
        <v>12313.505999999999</v>
      </c>
      <c r="F531" s="70"/>
      <c r="G531" s="70"/>
      <c r="H531" s="70"/>
      <c r="I531" s="70"/>
      <c r="J531" s="70"/>
      <c r="K531" s="70"/>
      <c r="L531" s="70"/>
      <c r="M531" s="70"/>
      <c r="N531" s="70"/>
      <c r="O531" s="70"/>
      <c r="P531" s="70"/>
      <c r="Q531" s="70"/>
      <c r="R531" s="70"/>
      <c r="S531" s="70"/>
      <c r="T531" s="70"/>
      <c r="U531" s="70"/>
      <c r="V531" s="70"/>
      <c r="W531" s="70"/>
      <c r="X531" s="70"/>
      <c r="Y531" s="70"/>
      <c r="Z531" s="70"/>
      <c r="AA531" s="70">
        <f t="shared" si="9"/>
        <v>24210.707000000002</v>
      </c>
    </row>
    <row r="532" spans="1:27" x14ac:dyDescent="0.3">
      <c r="C532" s="70"/>
      <c r="D532" s="70"/>
      <c r="E532" s="79"/>
      <c r="F532" s="70"/>
      <c r="G532" s="70"/>
      <c r="H532" s="70"/>
      <c r="I532" s="70"/>
      <c r="J532" s="70"/>
      <c r="K532" s="70"/>
      <c r="L532" s="70"/>
      <c r="M532" s="70"/>
      <c r="N532" s="70"/>
      <c r="O532" s="70"/>
      <c r="P532" s="70"/>
      <c r="Q532" s="70"/>
      <c r="R532" s="70"/>
      <c r="S532" s="70"/>
      <c r="T532" s="70"/>
      <c r="U532" s="70"/>
      <c r="V532" s="70"/>
      <c r="W532" s="70"/>
      <c r="X532" s="70"/>
      <c r="Y532" s="70"/>
      <c r="Z532" s="70"/>
      <c r="AA532" s="70"/>
    </row>
    <row r="533" spans="1:27" ht="15.5" x14ac:dyDescent="0.35">
      <c r="A533" s="62" t="s">
        <v>164</v>
      </c>
      <c r="C533" s="72"/>
      <c r="D533" s="70"/>
      <c r="E533" s="80"/>
      <c r="F533" s="70"/>
      <c r="G533" s="72"/>
      <c r="H533" s="70"/>
      <c r="I533" s="70"/>
      <c r="J533" s="70"/>
      <c r="K533" s="73"/>
      <c r="L533" s="70"/>
      <c r="M533" s="72"/>
      <c r="N533" s="70"/>
      <c r="O533" s="73"/>
      <c r="P533" s="70"/>
      <c r="Q533" s="74"/>
      <c r="R533" s="70"/>
      <c r="S533" s="72"/>
      <c r="T533" s="70"/>
      <c r="U533" s="72"/>
      <c r="V533" s="70"/>
      <c r="W533" s="72"/>
      <c r="X533" s="70"/>
      <c r="Y533" s="72"/>
      <c r="Z533" s="70"/>
      <c r="AA533" s="70"/>
    </row>
    <row r="534" spans="1:27" x14ac:dyDescent="0.3">
      <c r="A534" s="32" t="s">
        <v>1</v>
      </c>
      <c r="C534" s="70">
        <v>414797.05000000005</v>
      </c>
      <c r="D534" s="70"/>
      <c r="E534" s="79">
        <v>501785.24</v>
      </c>
      <c r="F534" s="70"/>
      <c r="G534" s="70"/>
      <c r="H534" s="70"/>
      <c r="I534" s="70"/>
      <c r="J534" s="70"/>
      <c r="K534" s="70"/>
      <c r="L534" s="70"/>
      <c r="M534" s="70"/>
      <c r="N534" s="70"/>
      <c r="O534" s="70"/>
      <c r="P534" s="70"/>
      <c r="Q534" s="70"/>
      <c r="R534" s="70"/>
      <c r="S534" s="70"/>
      <c r="T534" s="70"/>
      <c r="U534" s="70"/>
      <c r="V534" s="70"/>
      <c r="W534" s="70"/>
      <c r="X534" s="70"/>
      <c r="Y534" s="70"/>
      <c r="Z534" s="70"/>
      <c r="AA534" s="70">
        <f t="shared" si="9"/>
        <v>916582.29</v>
      </c>
    </row>
    <row r="535" spans="1:27" x14ac:dyDescent="0.3">
      <c r="A535" s="32" t="s">
        <v>2</v>
      </c>
      <c r="C535" s="70">
        <v>400065.47</v>
      </c>
      <c r="D535" s="70"/>
      <c r="E535" s="79">
        <v>448365.84</v>
      </c>
      <c r="F535" s="70"/>
      <c r="G535" s="70"/>
      <c r="H535" s="70"/>
      <c r="I535" s="70"/>
      <c r="J535" s="70"/>
      <c r="K535" s="70"/>
      <c r="L535" s="70"/>
      <c r="M535" s="70"/>
      <c r="N535" s="70"/>
      <c r="O535" s="70"/>
      <c r="P535" s="70"/>
      <c r="Q535" s="70"/>
      <c r="R535" s="70"/>
      <c r="S535" s="70"/>
      <c r="T535" s="70"/>
      <c r="U535" s="70"/>
      <c r="V535" s="70"/>
      <c r="W535" s="70"/>
      <c r="X535" s="70"/>
      <c r="Y535" s="70"/>
      <c r="Z535" s="70"/>
      <c r="AA535" s="70">
        <f t="shared" si="9"/>
        <v>848431.31</v>
      </c>
    </row>
    <row r="536" spans="1:27" ht="15" x14ac:dyDescent="0.3">
      <c r="A536" s="32" t="s">
        <v>88</v>
      </c>
      <c r="C536" s="70">
        <v>0</v>
      </c>
      <c r="D536" s="70"/>
      <c r="E536" s="79">
        <v>0</v>
      </c>
      <c r="F536" s="70"/>
      <c r="G536" s="70"/>
      <c r="H536" s="70"/>
      <c r="I536" s="70"/>
      <c r="J536" s="70"/>
      <c r="K536" s="70"/>
      <c r="L536" s="70"/>
      <c r="M536" s="70"/>
      <c r="N536" s="70"/>
      <c r="O536" s="70"/>
      <c r="P536" s="70"/>
      <c r="Q536" s="70"/>
      <c r="R536" s="70"/>
      <c r="S536" s="70"/>
      <c r="T536" s="70"/>
      <c r="U536" s="70"/>
      <c r="V536" s="70"/>
      <c r="W536" s="70"/>
      <c r="X536" s="70"/>
      <c r="Y536" s="70"/>
      <c r="Z536" s="70"/>
      <c r="AA536" s="70">
        <f t="shared" si="9"/>
        <v>0</v>
      </c>
    </row>
    <row r="537" spans="1:27" x14ac:dyDescent="0.3">
      <c r="A537" s="32" t="s">
        <v>31</v>
      </c>
      <c r="C537" s="70">
        <v>14731.58</v>
      </c>
      <c r="D537" s="70"/>
      <c r="E537" s="79">
        <v>53419.4</v>
      </c>
      <c r="F537" s="70"/>
      <c r="G537" s="70"/>
      <c r="H537" s="70"/>
      <c r="I537" s="70"/>
      <c r="J537" s="70"/>
      <c r="K537" s="70"/>
      <c r="L537" s="70"/>
      <c r="M537" s="70"/>
      <c r="N537" s="70"/>
      <c r="O537" s="70"/>
      <c r="P537" s="70"/>
      <c r="Q537" s="70"/>
      <c r="R537" s="70"/>
      <c r="S537" s="70"/>
      <c r="T537" s="70"/>
      <c r="U537" s="70"/>
      <c r="V537" s="70"/>
      <c r="W537" s="70"/>
      <c r="X537" s="70"/>
      <c r="Y537" s="70"/>
      <c r="Z537" s="70"/>
      <c r="AA537" s="70">
        <f t="shared" si="9"/>
        <v>68150.98</v>
      </c>
    </row>
    <row r="538" spans="1:27" x14ac:dyDescent="0.3">
      <c r="A538" s="32" t="s">
        <v>87</v>
      </c>
      <c r="C538" s="70">
        <v>6187.2636000000002</v>
      </c>
      <c r="D538" s="70"/>
      <c r="E538" s="79">
        <v>22436.148000000001</v>
      </c>
      <c r="F538" s="70"/>
      <c r="G538" s="70"/>
      <c r="H538" s="70"/>
      <c r="I538" s="70"/>
      <c r="J538" s="70"/>
      <c r="K538" s="70"/>
      <c r="L538" s="70"/>
      <c r="M538" s="70"/>
      <c r="N538" s="70"/>
      <c r="O538" s="70"/>
      <c r="P538" s="70"/>
      <c r="Q538" s="70"/>
      <c r="R538" s="70"/>
      <c r="S538" s="70"/>
      <c r="T538" s="70"/>
      <c r="U538" s="70"/>
      <c r="V538" s="70"/>
      <c r="W538" s="70"/>
      <c r="X538" s="70"/>
      <c r="Y538" s="70"/>
      <c r="Z538" s="70"/>
      <c r="AA538" s="70">
        <f t="shared" si="9"/>
        <v>28623.411599999999</v>
      </c>
    </row>
    <row r="539" spans="1:27" ht="15" x14ac:dyDescent="0.3">
      <c r="A539" s="32" t="s">
        <v>89</v>
      </c>
      <c r="C539" s="70">
        <v>1473.1580000000004</v>
      </c>
      <c r="D539" s="70"/>
      <c r="E539" s="79">
        <v>5341.9400000000005</v>
      </c>
      <c r="F539" s="70"/>
      <c r="G539" s="70"/>
      <c r="H539" s="70"/>
      <c r="I539" s="70"/>
      <c r="J539" s="70"/>
      <c r="K539" s="70"/>
      <c r="L539" s="70"/>
      <c r="M539" s="70"/>
      <c r="N539" s="70"/>
      <c r="O539" s="70"/>
      <c r="P539" s="70"/>
      <c r="Q539" s="70"/>
      <c r="R539" s="70"/>
      <c r="S539" s="70"/>
      <c r="T539" s="70"/>
      <c r="U539" s="70"/>
      <c r="V539" s="70"/>
      <c r="W539" s="70"/>
      <c r="X539" s="70"/>
      <c r="Y539" s="70"/>
      <c r="Z539" s="70"/>
      <c r="AA539" s="70">
        <f t="shared" si="9"/>
        <v>6815.0980000000009</v>
      </c>
    </row>
    <row r="540" spans="1:27" x14ac:dyDescent="0.3">
      <c r="C540" s="70"/>
      <c r="D540" s="70"/>
      <c r="E540" s="79"/>
      <c r="F540" s="70"/>
      <c r="G540" s="70"/>
      <c r="H540" s="70"/>
      <c r="I540" s="70"/>
      <c r="J540" s="70"/>
      <c r="K540" s="70"/>
      <c r="L540" s="70"/>
      <c r="M540" s="70"/>
      <c r="N540" s="70"/>
      <c r="O540" s="70"/>
      <c r="P540" s="70"/>
      <c r="Q540" s="70"/>
      <c r="R540" s="70"/>
      <c r="S540" s="70"/>
      <c r="T540" s="70"/>
      <c r="U540" s="70"/>
      <c r="V540" s="70"/>
      <c r="W540" s="70"/>
      <c r="X540" s="70"/>
      <c r="Y540" s="70"/>
      <c r="Z540" s="70"/>
      <c r="AA540" s="70">
        <f t="shared" si="9"/>
        <v>0</v>
      </c>
    </row>
    <row r="541" spans="1:27" ht="15.5" x14ac:dyDescent="0.35">
      <c r="A541" s="62" t="s">
        <v>167</v>
      </c>
      <c r="C541" s="72"/>
      <c r="D541" s="70"/>
      <c r="E541" s="80"/>
      <c r="F541" s="70"/>
      <c r="G541" s="70"/>
      <c r="H541" s="70"/>
      <c r="I541" s="70"/>
      <c r="J541" s="70"/>
      <c r="K541" s="70"/>
      <c r="L541" s="70"/>
      <c r="M541" s="70"/>
      <c r="N541" s="70"/>
      <c r="O541" s="70"/>
      <c r="P541" s="70"/>
      <c r="Q541" s="70"/>
      <c r="R541" s="70"/>
      <c r="S541" s="72"/>
      <c r="T541" s="70"/>
      <c r="U541" s="72"/>
      <c r="V541" s="70"/>
      <c r="W541" s="72"/>
      <c r="X541" s="70"/>
      <c r="Y541" s="72"/>
      <c r="Z541" s="70"/>
      <c r="AA541" s="70">
        <f t="shared" si="9"/>
        <v>0</v>
      </c>
    </row>
    <row r="542" spans="1:27" x14ac:dyDescent="0.3">
      <c r="A542" s="32" t="s">
        <v>1</v>
      </c>
      <c r="C542" s="70">
        <v>569206.32999999996</v>
      </c>
      <c r="D542" s="70"/>
      <c r="E542" s="79">
        <v>467429.41</v>
      </c>
      <c r="F542" s="70"/>
      <c r="G542" s="70"/>
      <c r="H542" s="70"/>
      <c r="I542" s="70"/>
      <c r="J542" s="70"/>
      <c r="K542" s="70"/>
      <c r="L542" s="70"/>
      <c r="M542" s="70"/>
      <c r="N542" s="70"/>
      <c r="O542" s="70"/>
      <c r="P542" s="70"/>
      <c r="Q542" s="70"/>
      <c r="R542" s="70"/>
      <c r="S542" s="70"/>
      <c r="T542" s="70"/>
      <c r="U542" s="70"/>
      <c r="V542" s="70"/>
      <c r="W542" s="70"/>
      <c r="X542" s="70"/>
      <c r="Y542" s="70"/>
      <c r="Z542" s="70"/>
      <c r="AA542" s="70">
        <f t="shared" si="9"/>
        <v>1036635.74</v>
      </c>
    </row>
    <row r="543" spans="1:27" x14ac:dyDescent="0.3">
      <c r="A543" s="32" t="s">
        <v>2</v>
      </c>
      <c r="C543" s="70">
        <v>521016.86</v>
      </c>
      <c r="D543" s="70"/>
      <c r="E543" s="79">
        <v>414491.44</v>
      </c>
      <c r="F543" s="70"/>
      <c r="G543" s="70"/>
      <c r="H543" s="70"/>
      <c r="I543" s="70"/>
      <c r="J543" s="70"/>
      <c r="K543" s="70"/>
      <c r="L543" s="70"/>
      <c r="M543" s="70"/>
      <c r="N543" s="70"/>
      <c r="O543" s="70"/>
      <c r="P543" s="70"/>
      <c r="Q543" s="70"/>
      <c r="R543" s="70"/>
      <c r="S543" s="70"/>
      <c r="T543" s="70"/>
      <c r="U543" s="70"/>
      <c r="V543" s="70"/>
      <c r="W543" s="70"/>
      <c r="X543" s="70"/>
      <c r="Y543" s="70"/>
      <c r="Z543" s="70"/>
      <c r="AA543" s="70">
        <f t="shared" si="9"/>
        <v>935508.3</v>
      </c>
    </row>
    <row r="544" spans="1:27" ht="15" x14ac:dyDescent="0.3">
      <c r="A544" s="32" t="s">
        <v>88</v>
      </c>
      <c r="C544" s="70">
        <v>0</v>
      </c>
      <c r="D544" s="70"/>
      <c r="E544" s="79">
        <v>0</v>
      </c>
      <c r="F544" s="70"/>
      <c r="G544" s="70"/>
      <c r="H544" s="70"/>
      <c r="I544" s="70"/>
      <c r="J544" s="70"/>
      <c r="K544" s="70"/>
      <c r="L544" s="70"/>
      <c r="M544" s="70"/>
      <c r="N544" s="70"/>
      <c r="O544" s="70"/>
      <c r="P544" s="70"/>
      <c r="Q544" s="70"/>
      <c r="R544" s="70"/>
      <c r="S544" s="70"/>
      <c r="T544" s="70"/>
      <c r="U544" s="70"/>
      <c r="V544" s="70"/>
      <c r="W544" s="70"/>
      <c r="X544" s="70"/>
      <c r="Y544" s="70"/>
      <c r="Z544" s="70"/>
      <c r="AA544" s="70">
        <f t="shared" si="9"/>
        <v>0</v>
      </c>
    </row>
    <row r="545" spans="1:27" x14ac:dyDescent="0.3">
      <c r="A545" s="32" t="s">
        <v>31</v>
      </c>
      <c r="C545" s="70">
        <v>48189.469999999987</v>
      </c>
      <c r="D545" s="70"/>
      <c r="E545" s="79">
        <v>52937.97</v>
      </c>
      <c r="F545" s="70"/>
      <c r="G545" s="70"/>
      <c r="H545" s="70"/>
      <c r="I545" s="70"/>
      <c r="J545" s="70"/>
      <c r="K545" s="70"/>
      <c r="L545" s="70"/>
      <c r="M545" s="70"/>
      <c r="N545" s="70"/>
      <c r="O545" s="70"/>
      <c r="P545" s="70"/>
      <c r="Q545" s="70"/>
      <c r="R545" s="70"/>
      <c r="S545" s="70"/>
      <c r="T545" s="70"/>
      <c r="U545" s="70"/>
      <c r="V545" s="70"/>
      <c r="W545" s="70"/>
      <c r="X545" s="70"/>
      <c r="Y545" s="70"/>
      <c r="Z545" s="70"/>
      <c r="AA545" s="70">
        <f t="shared" si="9"/>
        <v>101127.43999999999</v>
      </c>
    </row>
    <row r="546" spans="1:27" x14ac:dyDescent="0.3">
      <c r="A546" s="32" t="s">
        <v>87</v>
      </c>
      <c r="C546" s="70">
        <v>20239.577399999998</v>
      </c>
      <c r="D546" s="70"/>
      <c r="E546" s="79">
        <v>22233.947400000001</v>
      </c>
      <c r="F546" s="70"/>
      <c r="G546" s="70"/>
      <c r="H546" s="70"/>
      <c r="I546" s="70"/>
      <c r="J546" s="70"/>
      <c r="K546" s="70"/>
      <c r="L546" s="70"/>
      <c r="M546" s="70"/>
      <c r="N546" s="70"/>
      <c r="O546" s="70"/>
      <c r="P546" s="70"/>
      <c r="Q546" s="70"/>
      <c r="R546" s="70"/>
      <c r="S546" s="70"/>
      <c r="T546" s="70"/>
      <c r="U546" s="70"/>
      <c r="V546" s="70"/>
      <c r="W546" s="70"/>
      <c r="X546" s="70"/>
      <c r="Y546" s="70"/>
      <c r="Z546" s="70"/>
      <c r="AA546" s="70">
        <f t="shared" si="9"/>
        <v>42473.524799999999</v>
      </c>
    </row>
    <row r="547" spans="1:27" ht="15" x14ac:dyDescent="0.3">
      <c r="A547" s="32" t="s">
        <v>89</v>
      </c>
      <c r="C547" s="70">
        <v>4818.9470000000001</v>
      </c>
      <c r="D547" s="70"/>
      <c r="E547" s="79">
        <v>5293.7970000000005</v>
      </c>
      <c r="F547" s="70"/>
      <c r="G547" s="70"/>
      <c r="H547" s="70"/>
      <c r="I547" s="70"/>
      <c r="J547" s="70"/>
      <c r="K547" s="70"/>
      <c r="L547" s="70"/>
      <c r="M547" s="70"/>
      <c r="N547" s="70"/>
      <c r="O547" s="70"/>
      <c r="P547" s="70"/>
      <c r="Q547" s="70"/>
      <c r="R547" s="70"/>
      <c r="S547" s="70"/>
      <c r="T547" s="70"/>
      <c r="U547" s="70"/>
      <c r="V547" s="70"/>
      <c r="W547" s="70"/>
      <c r="X547" s="70"/>
      <c r="Y547" s="70"/>
      <c r="Z547" s="70"/>
      <c r="AA547" s="70">
        <f t="shared" si="9"/>
        <v>10112.744000000001</v>
      </c>
    </row>
    <row r="548" spans="1:27" x14ac:dyDescent="0.3">
      <c r="C548" s="70"/>
      <c r="D548" s="70"/>
      <c r="E548" s="79"/>
      <c r="F548" s="70"/>
      <c r="G548" s="70"/>
      <c r="H548" s="70"/>
      <c r="I548" s="70"/>
      <c r="J548" s="70"/>
      <c r="K548" s="70"/>
      <c r="L548" s="70"/>
      <c r="M548" s="70"/>
      <c r="N548" s="70"/>
      <c r="O548" s="70"/>
      <c r="P548" s="70"/>
      <c r="Q548" s="70"/>
      <c r="R548" s="70"/>
      <c r="S548" s="70"/>
      <c r="T548" s="70"/>
      <c r="U548" s="70"/>
      <c r="V548" s="70"/>
      <c r="W548" s="70"/>
      <c r="X548" s="70"/>
      <c r="Y548" s="70"/>
      <c r="Z548" s="70"/>
      <c r="AA548" s="70"/>
    </row>
    <row r="549" spans="1:27" ht="15.5" x14ac:dyDescent="0.35">
      <c r="A549" s="62" t="s">
        <v>168</v>
      </c>
      <c r="C549" s="72"/>
      <c r="D549" s="70"/>
      <c r="E549" s="80"/>
      <c r="F549" s="70"/>
      <c r="G549" s="70"/>
      <c r="H549" s="70"/>
      <c r="I549" s="70"/>
      <c r="J549" s="70"/>
      <c r="K549" s="70"/>
      <c r="L549" s="70"/>
      <c r="M549" s="70"/>
      <c r="N549" s="70"/>
      <c r="O549" s="70"/>
      <c r="P549" s="70"/>
      <c r="Q549" s="70"/>
      <c r="R549" s="70"/>
      <c r="S549" s="72"/>
      <c r="T549" s="70"/>
      <c r="U549" s="72"/>
      <c r="V549" s="70"/>
      <c r="W549" s="72"/>
      <c r="X549" s="70"/>
      <c r="Y549" s="72"/>
      <c r="Z549" s="70"/>
      <c r="AA549" s="70"/>
    </row>
    <row r="550" spans="1:27" x14ac:dyDescent="0.3">
      <c r="A550" s="32" t="s">
        <v>1</v>
      </c>
      <c r="C550" s="70">
        <v>531383.81999999995</v>
      </c>
      <c r="D550" s="70"/>
      <c r="E550" s="79">
        <v>681456.78</v>
      </c>
      <c r="F550" s="70"/>
      <c r="G550" s="70"/>
      <c r="H550" s="70"/>
      <c r="I550" s="70"/>
      <c r="J550" s="70"/>
      <c r="K550" s="70"/>
      <c r="L550" s="70"/>
      <c r="M550" s="70"/>
      <c r="N550" s="70"/>
      <c r="O550" s="70"/>
      <c r="P550" s="70"/>
      <c r="Q550" s="70"/>
      <c r="R550" s="70"/>
      <c r="S550" s="70"/>
      <c r="T550" s="70"/>
      <c r="U550" s="70"/>
      <c r="V550" s="70"/>
      <c r="W550" s="70"/>
      <c r="X550" s="70"/>
      <c r="Y550" s="70"/>
      <c r="Z550" s="70"/>
      <c r="AA550" s="70">
        <f t="shared" si="9"/>
        <v>1212840.6000000001</v>
      </c>
    </row>
    <row r="551" spans="1:27" x14ac:dyDescent="0.3">
      <c r="A551" s="32" t="s">
        <v>2</v>
      </c>
      <c r="C551" s="70">
        <v>485714.13999999996</v>
      </c>
      <c r="D551" s="70"/>
      <c r="E551" s="79">
        <v>616879.62999999989</v>
      </c>
      <c r="F551" s="70"/>
      <c r="G551" s="70"/>
      <c r="H551" s="70"/>
      <c r="I551" s="70"/>
      <c r="J551" s="70"/>
      <c r="K551" s="70"/>
      <c r="L551" s="70"/>
      <c r="M551" s="70"/>
      <c r="N551" s="70"/>
      <c r="O551" s="70"/>
      <c r="P551" s="70"/>
      <c r="Q551" s="70"/>
      <c r="R551" s="70"/>
      <c r="S551" s="70"/>
      <c r="T551" s="70"/>
      <c r="U551" s="70"/>
      <c r="V551" s="70"/>
      <c r="W551" s="70"/>
      <c r="X551" s="70"/>
      <c r="Y551" s="70"/>
      <c r="Z551" s="70"/>
      <c r="AA551" s="70">
        <f t="shared" si="9"/>
        <v>1102593.7699999998</v>
      </c>
    </row>
    <row r="552" spans="1:27" ht="15" x14ac:dyDescent="0.3">
      <c r="A552" s="32" t="s">
        <v>88</v>
      </c>
      <c r="C552" s="70">
        <v>0</v>
      </c>
      <c r="D552" s="70"/>
      <c r="E552" s="79">
        <v>0</v>
      </c>
      <c r="F552" s="70"/>
      <c r="G552" s="70"/>
      <c r="H552" s="70"/>
      <c r="I552" s="70"/>
      <c r="J552" s="70"/>
      <c r="K552" s="70"/>
      <c r="L552" s="70"/>
      <c r="M552" s="70"/>
      <c r="N552" s="70"/>
      <c r="O552" s="70"/>
      <c r="P552" s="70"/>
      <c r="Q552" s="70"/>
      <c r="R552" s="70"/>
      <c r="S552" s="70"/>
      <c r="T552" s="70"/>
      <c r="U552" s="70"/>
      <c r="V552" s="70"/>
      <c r="W552" s="70"/>
      <c r="X552" s="70"/>
      <c r="Y552" s="70"/>
      <c r="Z552" s="70"/>
      <c r="AA552" s="70">
        <f t="shared" si="9"/>
        <v>0</v>
      </c>
    </row>
    <row r="553" spans="1:27" x14ac:dyDescent="0.3">
      <c r="A553" s="32" t="s">
        <v>31</v>
      </c>
      <c r="C553" s="70">
        <v>45669.679999999993</v>
      </c>
      <c r="D553" s="70"/>
      <c r="E553" s="79">
        <v>64577.15</v>
      </c>
      <c r="F553" s="70"/>
      <c r="G553" s="70"/>
      <c r="H553" s="70"/>
      <c r="I553" s="70"/>
      <c r="J553" s="70"/>
      <c r="K553" s="70"/>
      <c r="L553" s="70"/>
      <c r="M553" s="70"/>
      <c r="N553" s="70"/>
      <c r="O553" s="70"/>
      <c r="P553" s="70"/>
      <c r="Q553" s="70"/>
      <c r="R553" s="70"/>
      <c r="S553" s="70"/>
      <c r="T553" s="70"/>
      <c r="U553" s="70"/>
      <c r="V553" s="70"/>
      <c r="W553" s="70"/>
      <c r="X553" s="70"/>
      <c r="Y553" s="70"/>
      <c r="Z553" s="70"/>
      <c r="AA553" s="70">
        <f t="shared" si="9"/>
        <v>110246.82999999999</v>
      </c>
    </row>
    <row r="554" spans="1:27" x14ac:dyDescent="0.3">
      <c r="A554" s="32" t="s">
        <v>87</v>
      </c>
      <c r="C554" s="70">
        <v>19181.265599999999</v>
      </c>
      <c r="D554" s="70"/>
      <c r="E554" s="79">
        <v>27122.402999999995</v>
      </c>
      <c r="F554" s="70"/>
      <c r="G554" s="70"/>
      <c r="H554" s="70"/>
      <c r="I554" s="70"/>
      <c r="J554" s="70"/>
      <c r="K554" s="70"/>
      <c r="L554" s="70"/>
      <c r="M554" s="70"/>
      <c r="N554" s="70"/>
      <c r="O554" s="70"/>
      <c r="P554" s="70"/>
      <c r="Q554" s="70"/>
      <c r="R554" s="70"/>
      <c r="S554" s="70"/>
      <c r="T554" s="70"/>
      <c r="U554" s="70"/>
      <c r="V554" s="70"/>
      <c r="W554" s="70"/>
      <c r="X554" s="70"/>
      <c r="Y554" s="70"/>
      <c r="Z554" s="70"/>
      <c r="AA554" s="70">
        <f t="shared" si="9"/>
        <v>46303.66859999999</v>
      </c>
    </row>
    <row r="555" spans="1:27" ht="15" x14ac:dyDescent="0.3">
      <c r="A555" s="32" t="s">
        <v>89</v>
      </c>
      <c r="C555" s="70">
        <v>4566.9680000000008</v>
      </c>
      <c r="D555" s="70"/>
      <c r="E555" s="79">
        <v>6457.7150000000011</v>
      </c>
      <c r="F555" s="70"/>
      <c r="G555" s="70"/>
      <c r="H555" s="70"/>
      <c r="I555" s="70"/>
      <c r="J555" s="70"/>
      <c r="K555" s="70"/>
      <c r="L555" s="70"/>
      <c r="M555" s="70"/>
      <c r="N555" s="70"/>
      <c r="O555" s="70"/>
      <c r="P555" s="70"/>
      <c r="Q555" s="70"/>
      <c r="R555" s="70"/>
      <c r="S555" s="70"/>
      <c r="T555" s="70"/>
      <c r="U555" s="70"/>
      <c r="V555" s="70"/>
      <c r="W555" s="70"/>
      <c r="X555" s="70"/>
      <c r="Y555" s="70"/>
      <c r="Z555" s="70"/>
      <c r="AA555" s="70">
        <f t="shared" si="9"/>
        <v>11024.683000000001</v>
      </c>
    </row>
    <row r="556" spans="1:27" x14ac:dyDescent="0.3">
      <c r="C556" s="70"/>
      <c r="D556" s="70"/>
      <c r="E556" s="79"/>
      <c r="F556" s="70"/>
      <c r="G556" s="70"/>
      <c r="H556" s="70"/>
      <c r="I556" s="70"/>
      <c r="J556" s="70"/>
      <c r="K556" s="70"/>
      <c r="L556" s="70"/>
      <c r="M556" s="70"/>
      <c r="N556" s="70"/>
      <c r="O556" s="70"/>
      <c r="P556" s="70"/>
      <c r="Q556" s="70"/>
      <c r="R556" s="70"/>
      <c r="S556" s="70"/>
      <c r="T556" s="70"/>
      <c r="U556" s="70"/>
      <c r="V556" s="70"/>
      <c r="W556" s="70"/>
      <c r="X556" s="70"/>
      <c r="Y556" s="70"/>
      <c r="Z556" s="70"/>
      <c r="AA556" s="70"/>
    </row>
    <row r="557" spans="1:27" ht="15.5" x14ac:dyDescent="0.35">
      <c r="A557" s="62" t="s">
        <v>169</v>
      </c>
      <c r="C557" s="70"/>
      <c r="D557" s="70"/>
      <c r="E557" s="80"/>
      <c r="F557" s="70"/>
      <c r="G557" s="70"/>
      <c r="H557" s="70"/>
      <c r="I557" s="70"/>
      <c r="J557" s="70"/>
      <c r="K557" s="70"/>
      <c r="L557" s="70"/>
      <c r="M557" s="70"/>
      <c r="N557" s="70"/>
      <c r="O557" s="70"/>
      <c r="P557" s="70"/>
      <c r="Q557" s="70"/>
      <c r="R557" s="70"/>
      <c r="S557" s="72"/>
      <c r="T557" s="70"/>
      <c r="U557" s="72"/>
      <c r="V557" s="70"/>
      <c r="W557" s="72"/>
      <c r="X557" s="70"/>
      <c r="Y557" s="72"/>
      <c r="Z557" s="70"/>
      <c r="AA557" s="70"/>
    </row>
    <row r="558" spans="1:27" x14ac:dyDescent="0.3">
      <c r="A558" s="32" t="s">
        <v>1</v>
      </c>
      <c r="C558" s="70">
        <v>364194.76999999996</v>
      </c>
      <c r="D558" s="70"/>
      <c r="E558" s="79">
        <v>487099.33999999997</v>
      </c>
      <c r="F558" s="70"/>
      <c r="G558" s="70"/>
      <c r="H558" s="70"/>
      <c r="I558" s="70"/>
      <c r="J558" s="70"/>
      <c r="K558" s="70"/>
      <c r="L558" s="70"/>
      <c r="M558" s="70"/>
      <c r="N558" s="70"/>
      <c r="O558" s="70"/>
      <c r="P558" s="70"/>
      <c r="Q558" s="70"/>
      <c r="R558" s="70"/>
      <c r="S558" s="70"/>
      <c r="T558" s="70"/>
      <c r="U558" s="70"/>
      <c r="V558" s="70"/>
      <c r="W558" s="70"/>
      <c r="X558" s="70"/>
      <c r="Y558" s="70"/>
      <c r="Z558" s="70"/>
      <c r="AA558" s="70">
        <f t="shared" si="9"/>
        <v>851294.10999999987</v>
      </c>
    </row>
    <row r="559" spans="1:27" x14ac:dyDescent="0.3">
      <c r="A559" s="32" t="s">
        <v>2</v>
      </c>
      <c r="C559" s="70">
        <v>326604.53000000003</v>
      </c>
      <c r="D559" s="70"/>
      <c r="E559" s="79">
        <v>450234.86999999994</v>
      </c>
      <c r="F559" s="70"/>
      <c r="G559" s="70"/>
      <c r="H559" s="70"/>
      <c r="I559" s="70"/>
      <c r="J559" s="70"/>
      <c r="K559" s="70"/>
      <c r="L559" s="70"/>
      <c r="M559" s="70"/>
      <c r="N559" s="70"/>
      <c r="O559" s="70"/>
      <c r="P559" s="70"/>
      <c r="Q559" s="70"/>
      <c r="R559" s="70"/>
      <c r="S559" s="70"/>
      <c r="T559" s="70"/>
      <c r="U559" s="70"/>
      <c r="V559" s="70"/>
      <c r="W559" s="70"/>
      <c r="X559" s="70"/>
      <c r="Y559" s="70"/>
      <c r="Z559" s="70"/>
      <c r="AA559" s="70">
        <f t="shared" si="9"/>
        <v>776839.39999999991</v>
      </c>
    </row>
    <row r="560" spans="1:27" ht="15" x14ac:dyDescent="0.3">
      <c r="A560" s="32" t="s">
        <v>88</v>
      </c>
      <c r="C560" s="70">
        <v>0</v>
      </c>
      <c r="D560" s="70"/>
      <c r="E560" s="79">
        <v>0</v>
      </c>
      <c r="F560" s="70"/>
      <c r="G560" s="70"/>
      <c r="H560" s="70"/>
      <c r="I560" s="70"/>
      <c r="J560" s="70"/>
      <c r="K560" s="70"/>
      <c r="L560" s="70"/>
      <c r="M560" s="70"/>
      <c r="N560" s="70"/>
      <c r="O560" s="70"/>
      <c r="P560" s="70"/>
      <c r="Q560" s="70"/>
      <c r="R560" s="70"/>
      <c r="S560" s="70"/>
      <c r="T560" s="70"/>
      <c r="U560" s="70"/>
      <c r="V560" s="70"/>
      <c r="W560" s="70"/>
      <c r="X560" s="70"/>
      <c r="Y560" s="70"/>
      <c r="Z560" s="70"/>
      <c r="AA560" s="70">
        <f t="shared" si="9"/>
        <v>0</v>
      </c>
    </row>
    <row r="561" spans="1:27" x14ac:dyDescent="0.3">
      <c r="A561" s="32" t="s">
        <v>31</v>
      </c>
      <c r="C561" s="70">
        <v>37590.239999999998</v>
      </c>
      <c r="D561" s="70"/>
      <c r="E561" s="79">
        <v>36864.47</v>
      </c>
      <c r="F561" s="70"/>
      <c r="G561" s="70"/>
      <c r="H561" s="70"/>
      <c r="I561" s="70"/>
      <c r="J561" s="70"/>
      <c r="K561" s="70"/>
      <c r="L561" s="70"/>
      <c r="M561" s="70"/>
      <c r="N561" s="70"/>
      <c r="O561" s="70"/>
      <c r="P561" s="70"/>
      <c r="Q561" s="70"/>
      <c r="R561" s="70"/>
      <c r="S561" s="70"/>
      <c r="T561" s="70"/>
      <c r="U561" s="70"/>
      <c r="V561" s="70"/>
      <c r="W561" s="70"/>
      <c r="X561" s="70"/>
      <c r="Y561" s="70"/>
      <c r="Z561" s="70"/>
      <c r="AA561" s="70">
        <f t="shared" si="9"/>
        <v>74454.709999999992</v>
      </c>
    </row>
    <row r="562" spans="1:27" x14ac:dyDescent="0.3">
      <c r="A562" s="32" t="s">
        <v>87</v>
      </c>
      <c r="C562" s="70">
        <v>15787.900799999999</v>
      </c>
      <c r="D562" s="70"/>
      <c r="E562" s="79">
        <v>15483.077400000002</v>
      </c>
      <c r="F562" s="70"/>
      <c r="G562" s="70"/>
      <c r="H562" s="70"/>
      <c r="I562" s="70"/>
      <c r="J562" s="70"/>
      <c r="K562" s="70"/>
      <c r="L562" s="70"/>
      <c r="M562" s="70"/>
      <c r="N562" s="70"/>
      <c r="O562" s="70"/>
      <c r="P562" s="70"/>
      <c r="Q562" s="70"/>
      <c r="R562" s="70"/>
      <c r="S562" s="70"/>
      <c r="T562" s="70"/>
      <c r="U562" s="70"/>
      <c r="V562" s="70"/>
      <c r="W562" s="70"/>
      <c r="X562" s="70"/>
      <c r="Y562" s="70"/>
      <c r="Z562" s="70"/>
      <c r="AA562" s="70">
        <f t="shared" si="9"/>
        <v>31270.978200000001</v>
      </c>
    </row>
    <row r="563" spans="1:27" ht="15" x14ac:dyDescent="0.3">
      <c r="A563" s="32" t="s">
        <v>89</v>
      </c>
      <c r="C563" s="70">
        <v>3759.0240000000003</v>
      </c>
      <c r="D563" s="70"/>
      <c r="E563" s="79">
        <v>3686.4470000000001</v>
      </c>
      <c r="F563" s="70"/>
      <c r="G563" s="70"/>
      <c r="H563" s="70"/>
      <c r="I563" s="70"/>
      <c r="J563" s="70"/>
      <c r="K563" s="70"/>
      <c r="L563" s="70"/>
      <c r="M563" s="70"/>
      <c r="N563" s="70"/>
      <c r="O563" s="70"/>
      <c r="P563" s="70"/>
      <c r="Q563" s="70"/>
      <c r="R563" s="70"/>
      <c r="S563" s="70"/>
      <c r="T563" s="70"/>
      <c r="U563" s="70"/>
      <c r="V563" s="70"/>
      <c r="W563" s="70"/>
      <c r="X563" s="70"/>
      <c r="Y563" s="70"/>
      <c r="Z563" s="70"/>
      <c r="AA563" s="70">
        <f t="shared" si="9"/>
        <v>7445.4710000000005</v>
      </c>
    </row>
    <row r="564" spans="1:27" x14ac:dyDescent="0.3">
      <c r="C564" s="70"/>
      <c r="D564" s="70"/>
      <c r="E564" s="79"/>
      <c r="F564" s="70"/>
      <c r="G564" s="70"/>
      <c r="H564" s="70"/>
      <c r="I564" s="70"/>
      <c r="J564" s="70"/>
      <c r="K564" s="70"/>
      <c r="L564" s="70"/>
      <c r="M564" s="70"/>
      <c r="N564" s="70"/>
      <c r="O564" s="70"/>
      <c r="P564" s="70"/>
      <c r="Q564" s="70"/>
      <c r="R564" s="70"/>
      <c r="S564" s="70"/>
      <c r="T564" s="70"/>
      <c r="U564" s="70"/>
      <c r="V564" s="70"/>
      <c r="W564" s="70"/>
      <c r="X564" s="70"/>
      <c r="Y564" s="70"/>
      <c r="Z564" s="70"/>
      <c r="AA564" s="70"/>
    </row>
    <row r="565" spans="1:27" ht="15.5" x14ac:dyDescent="0.35">
      <c r="A565" s="62" t="s">
        <v>170</v>
      </c>
      <c r="C565" s="72"/>
      <c r="D565" s="70"/>
      <c r="E565" s="80"/>
      <c r="F565" s="70"/>
      <c r="G565" s="70"/>
      <c r="H565" s="70"/>
      <c r="I565" s="70"/>
      <c r="J565" s="70"/>
      <c r="K565" s="70"/>
      <c r="L565" s="70"/>
      <c r="M565" s="70"/>
      <c r="N565" s="70"/>
      <c r="O565" s="70"/>
      <c r="P565" s="70"/>
      <c r="Q565" s="70"/>
      <c r="R565" s="70"/>
      <c r="S565" s="70"/>
      <c r="T565" s="70"/>
      <c r="U565" s="72"/>
      <c r="V565" s="70"/>
      <c r="W565" s="72"/>
      <c r="X565" s="70"/>
      <c r="Y565" s="72"/>
      <c r="Z565" s="70"/>
      <c r="AA565" s="70"/>
    </row>
    <row r="566" spans="1:27" x14ac:dyDescent="0.3">
      <c r="A566" s="32" t="s">
        <v>1</v>
      </c>
      <c r="C566" s="70">
        <v>477918.18999999994</v>
      </c>
      <c r="D566" s="70"/>
      <c r="E566" s="79">
        <v>522335.74</v>
      </c>
      <c r="F566" s="70"/>
      <c r="G566" s="70"/>
      <c r="H566" s="70"/>
      <c r="I566" s="70"/>
      <c r="J566" s="70"/>
      <c r="K566" s="70"/>
      <c r="L566" s="70"/>
      <c r="M566" s="70"/>
      <c r="N566" s="70"/>
      <c r="O566" s="70"/>
      <c r="P566" s="70"/>
      <c r="Q566" s="70"/>
      <c r="R566" s="70"/>
      <c r="S566" s="70"/>
      <c r="T566" s="70"/>
      <c r="U566" s="70"/>
      <c r="V566" s="70"/>
      <c r="W566" s="70"/>
      <c r="X566" s="70"/>
      <c r="Y566" s="70"/>
      <c r="Z566" s="70"/>
      <c r="AA566" s="70">
        <f t="shared" si="9"/>
        <v>1000253.9299999999</v>
      </c>
    </row>
    <row r="567" spans="1:27" x14ac:dyDescent="0.3">
      <c r="A567" s="32" t="s">
        <v>2</v>
      </c>
      <c r="C567" s="70">
        <v>439039.7</v>
      </c>
      <c r="D567" s="70"/>
      <c r="E567" s="79">
        <v>482470.89999999997</v>
      </c>
      <c r="F567" s="70"/>
      <c r="G567" s="70"/>
      <c r="H567" s="70"/>
      <c r="I567" s="70"/>
      <c r="J567" s="70"/>
      <c r="K567" s="70"/>
      <c r="L567" s="70"/>
      <c r="M567" s="70"/>
      <c r="N567" s="70"/>
      <c r="O567" s="70"/>
      <c r="P567" s="70"/>
      <c r="Q567" s="70"/>
      <c r="R567" s="70"/>
      <c r="S567" s="70"/>
      <c r="T567" s="70"/>
      <c r="U567" s="70"/>
      <c r="V567" s="70"/>
      <c r="W567" s="70"/>
      <c r="X567" s="70"/>
      <c r="Y567" s="70"/>
      <c r="Z567" s="70"/>
      <c r="AA567" s="70">
        <f t="shared" si="9"/>
        <v>921510.6</v>
      </c>
    </row>
    <row r="568" spans="1:27" ht="15" x14ac:dyDescent="0.3">
      <c r="A568" s="32" t="s">
        <v>88</v>
      </c>
      <c r="C568" s="70">
        <v>0</v>
      </c>
      <c r="D568" s="70"/>
      <c r="E568" s="79">
        <v>0</v>
      </c>
      <c r="F568" s="70"/>
      <c r="G568" s="70"/>
      <c r="H568" s="70"/>
      <c r="I568" s="70"/>
      <c r="J568" s="70"/>
      <c r="K568" s="70"/>
      <c r="L568" s="70"/>
      <c r="M568" s="70"/>
      <c r="N568" s="70"/>
      <c r="O568" s="70"/>
      <c r="P568" s="70"/>
      <c r="Q568" s="70"/>
      <c r="R568" s="70"/>
      <c r="S568" s="70"/>
      <c r="T568" s="70"/>
      <c r="U568" s="70"/>
      <c r="V568" s="70"/>
      <c r="W568" s="70"/>
      <c r="X568" s="70"/>
      <c r="Y568" s="70"/>
      <c r="Z568" s="70"/>
      <c r="AA568" s="70">
        <f t="shared" si="9"/>
        <v>0</v>
      </c>
    </row>
    <row r="569" spans="1:27" x14ac:dyDescent="0.3">
      <c r="A569" s="32" t="s">
        <v>31</v>
      </c>
      <c r="C569" s="70">
        <v>38878.490000000005</v>
      </c>
      <c r="D569" s="70"/>
      <c r="E569" s="79">
        <v>39864.839999999997</v>
      </c>
      <c r="F569" s="70"/>
      <c r="G569" s="70"/>
      <c r="H569" s="70"/>
      <c r="I569" s="70"/>
      <c r="J569" s="70"/>
      <c r="K569" s="70"/>
      <c r="L569" s="70"/>
      <c r="M569" s="70"/>
      <c r="N569" s="70"/>
      <c r="O569" s="70"/>
      <c r="P569" s="70"/>
      <c r="Q569" s="70"/>
      <c r="R569" s="70"/>
      <c r="S569" s="70"/>
      <c r="T569" s="70"/>
      <c r="U569" s="70"/>
      <c r="V569" s="70"/>
      <c r="W569" s="70"/>
      <c r="X569" s="70"/>
      <c r="Y569" s="70"/>
      <c r="Z569" s="70"/>
      <c r="AA569" s="70">
        <f t="shared" si="9"/>
        <v>78743.33</v>
      </c>
    </row>
    <row r="570" spans="1:27" x14ac:dyDescent="0.3">
      <c r="A570" s="32" t="s">
        <v>87</v>
      </c>
      <c r="C570" s="70">
        <v>16328.965799999998</v>
      </c>
      <c r="D570" s="70"/>
      <c r="E570" s="79">
        <v>16743.232800000002</v>
      </c>
      <c r="F570" s="70"/>
      <c r="G570" s="70"/>
      <c r="H570" s="70"/>
      <c r="I570" s="70"/>
      <c r="J570" s="70"/>
      <c r="K570" s="70"/>
      <c r="L570" s="70"/>
      <c r="M570" s="70"/>
      <c r="N570" s="70"/>
      <c r="O570" s="70"/>
      <c r="P570" s="70"/>
      <c r="Q570" s="70"/>
      <c r="R570" s="70"/>
      <c r="S570" s="70"/>
      <c r="T570" s="70"/>
      <c r="U570" s="70"/>
      <c r="V570" s="70"/>
      <c r="W570" s="70"/>
      <c r="X570" s="70"/>
      <c r="Y570" s="70"/>
      <c r="Z570" s="70"/>
      <c r="AA570" s="70">
        <f t="shared" si="9"/>
        <v>33072.198600000003</v>
      </c>
    </row>
    <row r="571" spans="1:27" ht="15" x14ac:dyDescent="0.3">
      <c r="A571" s="32" t="s">
        <v>89</v>
      </c>
      <c r="C571" s="70">
        <v>3887.8490000000002</v>
      </c>
      <c r="D571" s="70"/>
      <c r="E571" s="79">
        <v>3986.4840000000008</v>
      </c>
      <c r="F571" s="70"/>
      <c r="G571" s="70"/>
      <c r="H571" s="70"/>
      <c r="I571" s="70"/>
      <c r="J571" s="70"/>
      <c r="K571" s="70"/>
      <c r="L571" s="70"/>
      <c r="M571" s="70"/>
      <c r="N571" s="70"/>
      <c r="O571" s="70"/>
      <c r="P571" s="70"/>
      <c r="Q571" s="70"/>
      <c r="R571" s="70"/>
      <c r="S571" s="70"/>
      <c r="T571" s="70"/>
      <c r="U571" s="70"/>
      <c r="V571" s="70"/>
      <c r="W571" s="70"/>
      <c r="X571" s="70"/>
      <c r="Y571" s="70"/>
      <c r="Z571" s="70"/>
      <c r="AA571" s="70">
        <f t="shared" si="9"/>
        <v>7874.3330000000005</v>
      </c>
    </row>
    <row r="572" spans="1:27" x14ac:dyDescent="0.3">
      <c r="C572" s="70"/>
      <c r="D572" s="70"/>
      <c r="E572" s="79"/>
      <c r="F572" s="70"/>
      <c r="G572" s="70"/>
      <c r="H572" s="70"/>
      <c r="I572" s="70"/>
      <c r="J572" s="70"/>
      <c r="K572" s="70"/>
      <c r="L572" s="70"/>
      <c r="M572" s="70"/>
      <c r="N572" s="70"/>
      <c r="O572" s="70"/>
      <c r="P572" s="70"/>
      <c r="Q572" s="70"/>
      <c r="R572" s="70"/>
      <c r="S572" s="70"/>
      <c r="T572" s="70"/>
      <c r="U572" s="70"/>
      <c r="V572" s="70"/>
      <c r="W572" s="70"/>
      <c r="X572" s="70"/>
      <c r="Y572" s="70"/>
      <c r="Z572" s="70"/>
      <c r="AA572" s="70"/>
    </row>
    <row r="573" spans="1:27" ht="15.5" x14ac:dyDescent="0.35">
      <c r="A573" s="62" t="s">
        <v>171</v>
      </c>
      <c r="C573" s="72"/>
      <c r="D573" s="70"/>
      <c r="E573" s="80"/>
      <c r="F573" s="70"/>
      <c r="G573" s="70"/>
      <c r="H573" s="70"/>
      <c r="I573" s="70"/>
      <c r="J573" s="70"/>
      <c r="K573" s="70"/>
      <c r="L573" s="70"/>
      <c r="M573" s="70"/>
      <c r="N573" s="70"/>
      <c r="O573" s="70"/>
      <c r="P573" s="70"/>
      <c r="Q573" s="70"/>
      <c r="R573" s="70"/>
      <c r="S573" s="70"/>
      <c r="T573" s="70"/>
      <c r="U573" s="70"/>
      <c r="V573" s="70"/>
      <c r="W573" s="72"/>
      <c r="X573" s="70"/>
      <c r="Y573" s="72"/>
      <c r="Z573" s="70"/>
      <c r="AA573" s="70"/>
    </row>
    <row r="574" spans="1:27" x14ac:dyDescent="0.3">
      <c r="A574" s="32" t="s">
        <v>1</v>
      </c>
      <c r="C574" s="70">
        <v>874773.89000000013</v>
      </c>
      <c r="D574" s="70"/>
      <c r="E574" s="79">
        <v>945514.46</v>
      </c>
      <c r="F574" s="70"/>
      <c r="G574" s="70"/>
      <c r="H574" s="70"/>
      <c r="I574" s="70"/>
      <c r="J574" s="70"/>
      <c r="K574" s="70"/>
      <c r="L574" s="70"/>
      <c r="M574" s="70"/>
      <c r="N574" s="70"/>
      <c r="O574" s="70"/>
      <c r="P574" s="70"/>
      <c r="Q574" s="70"/>
      <c r="R574" s="70"/>
      <c r="S574" s="70"/>
      <c r="T574" s="70"/>
      <c r="U574" s="70"/>
      <c r="V574" s="70"/>
      <c r="W574" s="70"/>
      <c r="X574" s="70"/>
      <c r="Y574" s="70"/>
      <c r="Z574" s="70"/>
      <c r="AA574" s="70">
        <f t="shared" si="9"/>
        <v>1820288.35</v>
      </c>
    </row>
    <row r="575" spans="1:27" x14ac:dyDescent="0.3">
      <c r="A575" s="32" t="s">
        <v>2</v>
      </c>
      <c r="C575" s="70">
        <v>814122.88</v>
      </c>
      <c r="D575" s="70"/>
      <c r="E575" s="79">
        <v>898113.08000000007</v>
      </c>
      <c r="F575" s="70"/>
      <c r="G575" s="70"/>
      <c r="H575" s="70"/>
      <c r="I575" s="70"/>
      <c r="J575" s="70"/>
      <c r="K575" s="70"/>
      <c r="L575" s="70"/>
      <c r="M575" s="70"/>
      <c r="N575" s="70"/>
      <c r="O575" s="70"/>
      <c r="P575" s="70"/>
      <c r="Q575" s="70"/>
      <c r="R575" s="70"/>
      <c r="S575" s="70"/>
      <c r="T575" s="70"/>
      <c r="U575" s="70"/>
      <c r="V575" s="70"/>
      <c r="W575" s="70"/>
      <c r="X575" s="70"/>
      <c r="Y575" s="70"/>
      <c r="Z575" s="70"/>
      <c r="AA575" s="70">
        <f t="shared" si="9"/>
        <v>1712235.96</v>
      </c>
    </row>
    <row r="576" spans="1:27" ht="15" x14ac:dyDescent="0.3">
      <c r="A576" s="32" t="s">
        <v>88</v>
      </c>
      <c r="C576" s="70">
        <v>0</v>
      </c>
      <c r="D576" s="70"/>
      <c r="E576" s="79">
        <v>0</v>
      </c>
      <c r="F576" s="70"/>
      <c r="G576" s="70"/>
      <c r="H576" s="70"/>
      <c r="I576" s="70"/>
      <c r="J576" s="70"/>
      <c r="K576" s="70"/>
      <c r="L576" s="70"/>
      <c r="M576" s="70"/>
      <c r="N576" s="70"/>
      <c r="O576" s="70"/>
      <c r="P576" s="70"/>
      <c r="Q576" s="70"/>
      <c r="R576" s="70"/>
      <c r="S576" s="70"/>
      <c r="T576" s="70"/>
      <c r="U576" s="70"/>
      <c r="V576" s="70"/>
      <c r="W576" s="70"/>
      <c r="X576" s="70"/>
      <c r="Y576" s="70"/>
      <c r="Z576" s="70"/>
      <c r="AA576" s="70">
        <f t="shared" si="9"/>
        <v>0</v>
      </c>
    </row>
    <row r="577" spans="1:27" x14ac:dyDescent="0.3">
      <c r="A577" s="32" t="s">
        <v>31</v>
      </c>
      <c r="C577" s="70">
        <v>60651.010000000009</v>
      </c>
      <c r="D577" s="70"/>
      <c r="E577" s="79">
        <v>47401.38</v>
      </c>
      <c r="F577" s="70"/>
      <c r="G577" s="70"/>
      <c r="H577" s="70"/>
      <c r="I577" s="70"/>
      <c r="J577" s="70"/>
      <c r="K577" s="70"/>
      <c r="L577" s="70"/>
      <c r="M577" s="70"/>
      <c r="N577" s="70"/>
      <c r="O577" s="70"/>
      <c r="P577" s="70"/>
      <c r="Q577" s="70"/>
      <c r="R577" s="70"/>
      <c r="S577" s="70"/>
      <c r="T577" s="70"/>
      <c r="U577" s="70"/>
      <c r="V577" s="70"/>
      <c r="W577" s="70"/>
      <c r="X577" s="70"/>
      <c r="Y577" s="70"/>
      <c r="Z577" s="70"/>
      <c r="AA577" s="70">
        <f t="shared" si="9"/>
        <v>108052.39000000001</v>
      </c>
    </row>
    <row r="578" spans="1:27" x14ac:dyDescent="0.3">
      <c r="A578" s="32" t="s">
        <v>87</v>
      </c>
      <c r="C578" s="70">
        <v>25473.424200000001</v>
      </c>
      <c r="D578" s="70"/>
      <c r="E578" s="79">
        <v>19908.579599999997</v>
      </c>
      <c r="F578" s="70"/>
      <c r="G578" s="70"/>
      <c r="H578" s="70"/>
      <c r="I578" s="70"/>
      <c r="J578" s="70"/>
      <c r="K578" s="70"/>
      <c r="L578" s="70"/>
      <c r="M578" s="70"/>
      <c r="N578" s="70"/>
      <c r="O578" s="70"/>
      <c r="P578" s="70"/>
      <c r="Q578" s="70"/>
      <c r="R578" s="70"/>
      <c r="S578" s="70"/>
      <c r="T578" s="70"/>
      <c r="U578" s="70"/>
      <c r="V578" s="70"/>
      <c r="W578" s="70"/>
      <c r="X578" s="70"/>
      <c r="Y578" s="70"/>
      <c r="Z578" s="70"/>
      <c r="AA578" s="70">
        <f t="shared" si="9"/>
        <v>45382.003799999999</v>
      </c>
    </row>
    <row r="579" spans="1:27" ht="15" x14ac:dyDescent="0.3">
      <c r="A579" s="32" t="s">
        <v>89</v>
      </c>
      <c r="C579" s="70">
        <v>6065.1010000000006</v>
      </c>
      <c r="D579" s="70"/>
      <c r="E579" s="79">
        <v>4740.1380000000008</v>
      </c>
      <c r="F579" s="70"/>
      <c r="G579" s="70"/>
      <c r="H579" s="70"/>
      <c r="I579" s="70"/>
      <c r="J579" s="70"/>
      <c r="K579" s="70"/>
      <c r="L579" s="70"/>
      <c r="M579" s="70"/>
      <c r="N579" s="70"/>
      <c r="O579" s="70"/>
      <c r="P579" s="70"/>
      <c r="Q579" s="70"/>
      <c r="R579" s="70"/>
      <c r="S579" s="70"/>
      <c r="T579" s="70"/>
      <c r="U579" s="70"/>
      <c r="V579" s="70"/>
      <c r="W579" s="70"/>
      <c r="X579" s="70"/>
      <c r="Y579" s="70"/>
      <c r="Z579" s="70"/>
      <c r="AA579" s="70">
        <f t="shared" si="9"/>
        <v>10805.239000000001</v>
      </c>
    </row>
    <row r="580" spans="1:27" x14ac:dyDescent="0.3">
      <c r="C580" s="70"/>
      <c r="D580" s="70"/>
      <c r="E580" s="79"/>
      <c r="F580" s="70"/>
      <c r="G580" s="70"/>
      <c r="H580" s="70"/>
      <c r="I580" s="70"/>
      <c r="J580" s="70"/>
      <c r="K580" s="70"/>
      <c r="L580" s="70"/>
      <c r="M580" s="70"/>
      <c r="N580" s="70"/>
      <c r="O580" s="70"/>
      <c r="P580" s="70"/>
      <c r="Q580" s="70"/>
      <c r="R580" s="70"/>
      <c r="S580" s="70"/>
      <c r="T580" s="70"/>
      <c r="U580" s="70"/>
      <c r="V580" s="70"/>
      <c r="W580" s="70"/>
      <c r="X580" s="70"/>
      <c r="Y580" s="70"/>
      <c r="Z580" s="70"/>
      <c r="AA580" s="70"/>
    </row>
    <row r="581" spans="1:27" ht="15.5" x14ac:dyDescent="0.35">
      <c r="A581" s="62" t="s">
        <v>172</v>
      </c>
      <c r="C581" s="72"/>
      <c r="D581" s="70"/>
      <c r="E581" s="80"/>
      <c r="F581" s="70"/>
      <c r="G581" s="70"/>
      <c r="H581" s="70"/>
      <c r="I581" s="70"/>
      <c r="J581" s="70"/>
      <c r="K581" s="70"/>
      <c r="L581" s="70"/>
      <c r="M581" s="70"/>
      <c r="N581" s="70"/>
      <c r="O581" s="70"/>
      <c r="P581" s="70"/>
      <c r="Q581" s="70"/>
      <c r="R581" s="70"/>
      <c r="S581" s="70"/>
      <c r="T581" s="70"/>
      <c r="U581" s="70"/>
      <c r="V581" s="70"/>
      <c r="W581" s="72"/>
      <c r="X581" s="70"/>
      <c r="Y581" s="72"/>
      <c r="Z581" s="70"/>
      <c r="AA581" s="70"/>
    </row>
    <row r="582" spans="1:27" x14ac:dyDescent="0.3">
      <c r="A582" s="32" t="s">
        <v>1</v>
      </c>
      <c r="C582" s="70">
        <v>282312.74</v>
      </c>
      <c r="D582" s="70"/>
      <c r="E582" s="79">
        <v>267424.77</v>
      </c>
      <c r="F582" s="70"/>
      <c r="G582" s="70"/>
      <c r="H582" s="70"/>
      <c r="I582" s="70"/>
      <c r="J582" s="70"/>
      <c r="K582" s="70"/>
      <c r="L582" s="70"/>
      <c r="M582" s="70"/>
      <c r="N582" s="70"/>
      <c r="O582" s="70"/>
      <c r="P582" s="70"/>
      <c r="Q582" s="70"/>
      <c r="R582" s="70"/>
      <c r="S582" s="70"/>
      <c r="T582" s="70"/>
      <c r="U582" s="70"/>
      <c r="V582" s="70"/>
      <c r="W582" s="70"/>
      <c r="X582" s="70"/>
      <c r="Y582" s="70"/>
      <c r="Z582" s="70"/>
      <c r="AA582" s="70">
        <f t="shared" si="9"/>
        <v>549737.51</v>
      </c>
    </row>
    <row r="583" spans="1:27" x14ac:dyDescent="0.3">
      <c r="A583" s="32" t="s">
        <v>2</v>
      </c>
      <c r="C583" s="70">
        <v>261361.77</v>
      </c>
      <c r="D583" s="70"/>
      <c r="E583" s="79">
        <v>236594.44</v>
      </c>
      <c r="F583" s="70"/>
      <c r="G583" s="70"/>
      <c r="H583" s="70"/>
      <c r="I583" s="70"/>
      <c r="J583" s="70"/>
      <c r="K583" s="70"/>
      <c r="L583" s="70"/>
      <c r="M583" s="70"/>
      <c r="N583" s="70"/>
      <c r="O583" s="70"/>
      <c r="P583" s="70"/>
      <c r="Q583" s="70"/>
      <c r="R583" s="70"/>
      <c r="S583" s="70"/>
      <c r="T583" s="70"/>
      <c r="U583" s="70"/>
      <c r="V583" s="70"/>
      <c r="W583" s="70"/>
      <c r="X583" s="70"/>
      <c r="Y583" s="70"/>
      <c r="Z583" s="70"/>
      <c r="AA583" s="70">
        <f t="shared" si="9"/>
        <v>497956.20999999996</v>
      </c>
    </row>
    <row r="584" spans="1:27" ht="15" x14ac:dyDescent="0.3">
      <c r="A584" s="32" t="s">
        <v>88</v>
      </c>
      <c r="C584" s="70">
        <v>0</v>
      </c>
      <c r="D584" s="70"/>
      <c r="E584" s="79">
        <v>0</v>
      </c>
      <c r="F584" s="70"/>
      <c r="G584" s="70"/>
      <c r="H584" s="70"/>
      <c r="I584" s="70"/>
      <c r="J584" s="70"/>
      <c r="K584" s="70"/>
      <c r="L584" s="70"/>
      <c r="M584" s="70"/>
      <c r="N584" s="70"/>
      <c r="O584" s="70"/>
      <c r="P584" s="70"/>
      <c r="Q584" s="70"/>
      <c r="R584" s="70"/>
      <c r="S584" s="70"/>
      <c r="T584" s="70"/>
      <c r="U584" s="70"/>
      <c r="V584" s="70"/>
      <c r="W584" s="70"/>
      <c r="X584" s="70"/>
      <c r="Y584" s="70"/>
      <c r="Z584" s="70"/>
      <c r="AA584" s="70">
        <f t="shared" si="9"/>
        <v>0</v>
      </c>
    </row>
    <row r="585" spans="1:27" x14ac:dyDescent="0.3">
      <c r="A585" s="32" t="s">
        <v>31</v>
      </c>
      <c r="C585" s="70">
        <v>20950.97</v>
      </c>
      <c r="D585" s="70"/>
      <c r="E585" s="79">
        <v>30830.329999999994</v>
      </c>
      <c r="F585" s="70"/>
      <c r="G585" s="70"/>
      <c r="H585" s="70"/>
      <c r="I585" s="70"/>
      <c r="J585" s="70"/>
      <c r="K585" s="70"/>
      <c r="L585" s="70"/>
      <c r="M585" s="70"/>
      <c r="N585" s="70"/>
      <c r="O585" s="70"/>
      <c r="P585" s="70"/>
      <c r="Q585" s="70"/>
      <c r="R585" s="70"/>
      <c r="S585" s="70"/>
      <c r="T585" s="70"/>
      <c r="U585" s="70"/>
      <c r="V585" s="70"/>
      <c r="W585" s="70"/>
      <c r="X585" s="70"/>
      <c r="Y585" s="70"/>
      <c r="Z585" s="70"/>
      <c r="AA585" s="70">
        <f t="shared" si="9"/>
        <v>51781.299999999996</v>
      </c>
    </row>
    <row r="586" spans="1:27" x14ac:dyDescent="0.3">
      <c r="A586" s="32" t="s">
        <v>87</v>
      </c>
      <c r="C586" s="70">
        <v>8799.4074000000001</v>
      </c>
      <c r="D586" s="70"/>
      <c r="E586" s="79">
        <v>12948.738600000001</v>
      </c>
      <c r="F586" s="70"/>
      <c r="G586" s="70"/>
      <c r="H586" s="70"/>
      <c r="I586" s="70"/>
      <c r="J586" s="70"/>
      <c r="K586" s="70"/>
      <c r="L586" s="70"/>
      <c r="M586" s="70"/>
      <c r="N586" s="70"/>
      <c r="O586" s="70"/>
      <c r="P586" s="70"/>
      <c r="Q586" s="70"/>
      <c r="R586" s="70"/>
      <c r="S586" s="70"/>
      <c r="T586" s="70"/>
      <c r="U586" s="70"/>
      <c r="V586" s="70"/>
      <c r="W586" s="70"/>
      <c r="X586" s="70"/>
      <c r="Y586" s="70"/>
      <c r="Z586" s="70"/>
      <c r="AA586" s="70">
        <f t="shared" si="9"/>
        <v>21748.146000000001</v>
      </c>
    </row>
    <row r="587" spans="1:27" ht="15" x14ac:dyDescent="0.3">
      <c r="A587" s="32" t="s">
        <v>89</v>
      </c>
      <c r="C587" s="70">
        <v>2095.0970000000002</v>
      </c>
      <c r="D587" s="70"/>
      <c r="E587" s="79">
        <v>3083.0329999999999</v>
      </c>
      <c r="F587" s="70"/>
      <c r="G587" s="70"/>
      <c r="H587" s="70"/>
      <c r="I587" s="70"/>
      <c r="J587" s="70"/>
      <c r="K587" s="70"/>
      <c r="L587" s="70"/>
      <c r="M587" s="70"/>
      <c r="N587" s="70"/>
      <c r="O587" s="70"/>
      <c r="P587" s="70"/>
      <c r="Q587" s="70"/>
      <c r="R587" s="70"/>
      <c r="S587" s="70"/>
      <c r="T587" s="70"/>
      <c r="U587" s="70"/>
      <c r="V587" s="70"/>
      <c r="W587" s="70"/>
      <c r="X587" s="70"/>
      <c r="Y587" s="70"/>
      <c r="Z587" s="70"/>
      <c r="AA587" s="70">
        <f t="shared" si="9"/>
        <v>5178.13</v>
      </c>
    </row>
    <row r="588" spans="1:27" x14ac:dyDescent="0.3">
      <c r="C588" s="70"/>
      <c r="D588" s="70"/>
      <c r="E588" s="79"/>
      <c r="F588" s="70"/>
      <c r="G588" s="70"/>
      <c r="H588" s="70"/>
      <c r="I588" s="70"/>
      <c r="J588" s="70"/>
      <c r="K588" s="70"/>
      <c r="L588" s="70"/>
      <c r="M588" s="70"/>
      <c r="N588" s="70"/>
      <c r="O588" s="70"/>
      <c r="P588" s="70"/>
      <c r="Q588" s="70"/>
      <c r="R588" s="70"/>
      <c r="S588" s="70"/>
      <c r="T588" s="70"/>
      <c r="U588" s="70"/>
      <c r="V588" s="70"/>
      <c r="W588" s="70"/>
      <c r="X588" s="70"/>
      <c r="Y588" s="70"/>
      <c r="Z588" s="70"/>
      <c r="AA588" s="70"/>
    </row>
    <row r="589" spans="1:27" ht="15.5" x14ac:dyDescent="0.35">
      <c r="A589" s="62" t="s">
        <v>173</v>
      </c>
      <c r="C589" s="72"/>
      <c r="D589" s="70"/>
      <c r="E589" s="80"/>
      <c r="F589" s="70"/>
      <c r="G589" s="70"/>
      <c r="H589" s="70"/>
      <c r="I589" s="70"/>
      <c r="J589" s="70"/>
      <c r="K589" s="70"/>
      <c r="L589" s="70"/>
      <c r="M589" s="70"/>
      <c r="N589" s="70"/>
      <c r="O589" s="70"/>
      <c r="P589" s="70"/>
      <c r="Q589" s="70"/>
      <c r="R589" s="70"/>
      <c r="S589" s="70"/>
      <c r="T589" s="70"/>
      <c r="U589" s="70"/>
      <c r="V589" s="70"/>
      <c r="W589" s="70"/>
      <c r="X589" s="70"/>
      <c r="Y589" s="72"/>
      <c r="Z589" s="70"/>
      <c r="AA589" s="70"/>
    </row>
    <row r="590" spans="1:27" x14ac:dyDescent="0.3">
      <c r="A590" s="32" t="s">
        <v>1</v>
      </c>
      <c r="C590" s="70">
        <v>382275.89999999997</v>
      </c>
      <c r="D590" s="70"/>
      <c r="E590" s="79">
        <v>466178.44000000006</v>
      </c>
      <c r="F590" s="70"/>
      <c r="G590" s="70"/>
      <c r="H590" s="70"/>
      <c r="I590" s="70"/>
      <c r="J590" s="70"/>
      <c r="K590" s="70"/>
      <c r="L590" s="70"/>
      <c r="M590" s="70"/>
      <c r="N590" s="70"/>
      <c r="O590" s="70"/>
      <c r="P590" s="70"/>
      <c r="Q590" s="70"/>
      <c r="R590" s="70"/>
      <c r="S590" s="70"/>
      <c r="T590" s="70"/>
      <c r="U590" s="70"/>
      <c r="V590" s="70"/>
      <c r="W590" s="70"/>
      <c r="X590" s="70"/>
      <c r="Y590" s="70"/>
      <c r="Z590" s="70"/>
      <c r="AA590" s="70">
        <f t="shared" si="9"/>
        <v>848454.34000000008</v>
      </c>
    </row>
    <row r="591" spans="1:27" x14ac:dyDescent="0.3">
      <c r="A591" s="32" t="s">
        <v>2</v>
      </c>
      <c r="C591" s="70">
        <v>363925.74</v>
      </c>
      <c r="D591" s="70"/>
      <c r="E591" s="79">
        <v>428840.95</v>
      </c>
      <c r="F591" s="70"/>
      <c r="G591" s="70"/>
      <c r="H591" s="70"/>
      <c r="I591" s="70"/>
      <c r="J591" s="70"/>
      <c r="K591" s="70"/>
      <c r="L591" s="70"/>
      <c r="M591" s="70"/>
      <c r="N591" s="70"/>
      <c r="O591" s="70"/>
      <c r="P591" s="70"/>
      <c r="Q591" s="70"/>
      <c r="R591" s="70"/>
      <c r="S591" s="70"/>
      <c r="T591" s="70"/>
      <c r="U591" s="70"/>
      <c r="V591" s="70"/>
      <c r="W591" s="70"/>
      <c r="X591" s="70"/>
      <c r="Y591" s="70"/>
      <c r="Z591" s="70"/>
      <c r="AA591" s="70">
        <f t="shared" ref="AA591:AA603" si="10">SUM(C591:Z591)</f>
        <v>792766.69</v>
      </c>
    </row>
    <row r="592" spans="1:27" ht="15" x14ac:dyDescent="0.3">
      <c r="A592" s="32" t="s">
        <v>88</v>
      </c>
      <c r="C592" s="70">
        <v>0</v>
      </c>
      <c r="D592" s="70"/>
      <c r="E592" s="79">
        <v>0</v>
      </c>
      <c r="F592" s="70"/>
      <c r="G592" s="70"/>
      <c r="H592" s="70"/>
      <c r="I592" s="70"/>
      <c r="J592" s="70"/>
      <c r="K592" s="70"/>
      <c r="L592" s="70"/>
      <c r="M592" s="70"/>
      <c r="N592" s="70"/>
      <c r="O592" s="70"/>
      <c r="P592" s="70"/>
      <c r="Q592" s="70"/>
      <c r="R592" s="70"/>
      <c r="S592" s="70"/>
      <c r="T592" s="70"/>
      <c r="U592" s="70"/>
      <c r="V592" s="70"/>
      <c r="W592" s="70"/>
      <c r="X592" s="70"/>
      <c r="Y592" s="70"/>
      <c r="Z592" s="70"/>
      <c r="AA592" s="70">
        <f t="shared" si="10"/>
        <v>0</v>
      </c>
    </row>
    <row r="593" spans="1:27" x14ac:dyDescent="0.3">
      <c r="A593" s="32" t="s">
        <v>31</v>
      </c>
      <c r="C593" s="70">
        <v>18350.16</v>
      </c>
      <c r="D593" s="70"/>
      <c r="E593" s="79">
        <v>37337.490000000005</v>
      </c>
      <c r="F593" s="70"/>
      <c r="G593" s="70"/>
      <c r="H593" s="70"/>
      <c r="I593" s="70"/>
      <c r="J593" s="70"/>
      <c r="K593" s="70"/>
      <c r="L593" s="70"/>
      <c r="M593" s="70"/>
      <c r="N593" s="70"/>
      <c r="O593" s="70"/>
      <c r="P593" s="70"/>
      <c r="Q593" s="70"/>
      <c r="R593" s="70"/>
      <c r="S593" s="70"/>
      <c r="T593" s="70"/>
      <c r="U593" s="70"/>
      <c r="V593" s="70"/>
      <c r="W593" s="70"/>
      <c r="X593" s="70"/>
      <c r="Y593" s="70"/>
      <c r="Z593" s="70"/>
      <c r="AA593" s="70">
        <f t="shared" si="10"/>
        <v>55687.650000000009</v>
      </c>
    </row>
    <row r="594" spans="1:27" x14ac:dyDescent="0.3">
      <c r="A594" s="32" t="s">
        <v>87</v>
      </c>
      <c r="C594" s="70">
        <v>7707.0671999999995</v>
      </c>
      <c r="D594" s="70"/>
      <c r="E594" s="79">
        <v>15681.745800000001</v>
      </c>
      <c r="F594" s="70"/>
      <c r="G594" s="70"/>
      <c r="H594" s="70"/>
      <c r="I594" s="70"/>
      <c r="J594" s="70"/>
      <c r="K594" s="70"/>
      <c r="L594" s="70"/>
      <c r="M594" s="70"/>
      <c r="N594" s="70"/>
      <c r="O594" s="70"/>
      <c r="P594" s="70"/>
      <c r="Q594" s="70"/>
      <c r="R594" s="70"/>
      <c r="S594" s="70"/>
      <c r="T594" s="70"/>
      <c r="U594" s="70"/>
      <c r="V594" s="70"/>
      <c r="W594" s="70"/>
      <c r="X594" s="70"/>
      <c r="Y594" s="70"/>
      <c r="Z594" s="70"/>
      <c r="AA594" s="70">
        <f t="shared" si="10"/>
        <v>23388.813000000002</v>
      </c>
    </row>
    <row r="595" spans="1:27" ht="15" x14ac:dyDescent="0.3">
      <c r="A595" s="32" t="s">
        <v>89</v>
      </c>
      <c r="C595" s="70">
        <v>1835.0160000000001</v>
      </c>
      <c r="D595" s="70"/>
      <c r="E595" s="79">
        <v>3733.7490000000007</v>
      </c>
      <c r="F595" s="70"/>
      <c r="G595" s="70"/>
      <c r="H595" s="70"/>
      <c r="I595" s="70"/>
      <c r="J595" s="70"/>
      <c r="K595" s="70"/>
      <c r="L595" s="70"/>
      <c r="M595" s="70"/>
      <c r="N595" s="70"/>
      <c r="O595" s="70"/>
      <c r="P595" s="70"/>
      <c r="Q595" s="70"/>
      <c r="R595" s="70"/>
      <c r="S595" s="70"/>
      <c r="T595" s="70"/>
      <c r="U595" s="70"/>
      <c r="V595" s="70"/>
      <c r="W595" s="70"/>
      <c r="X595" s="70"/>
      <c r="Y595" s="70"/>
      <c r="Z595" s="70"/>
      <c r="AA595" s="70">
        <f t="shared" si="10"/>
        <v>5568.7650000000012</v>
      </c>
    </row>
    <row r="596" spans="1:27" x14ac:dyDescent="0.3">
      <c r="C596" s="70"/>
      <c r="D596" s="70"/>
      <c r="E596" s="79"/>
      <c r="F596" s="70"/>
      <c r="G596" s="70"/>
      <c r="H596" s="70"/>
      <c r="I596" s="70"/>
      <c r="J596" s="70"/>
      <c r="K596" s="70"/>
      <c r="L596" s="70"/>
      <c r="M596" s="70"/>
      <c r="N596" s="70"/>
      <c r="O596" s="70"/>
      <c r="P596" s="70"/>
      <c r="Q596" s="70"/>
      <c r="R596" s="70"/>
      <c r="S596" s="70"/>
      <c r="T596" s="70"/>
      <c r="U596" s="70"/>
      <c r="V596" s="70"/>
      <c r="W596" s="70"/>
      <c r="X596" s="70"/>
      <c r="Y596" s="70"/>
      <c r="Z596" s="70"/>
      <c r="AA596" s="70"/>
    </row>
    <row r="597" spans="1:27" s="5" customFormat="1" x14ac:dyDescent="0.3">
      <c r="A597" s="77" t="s">
        <v>6</v>
      </c>
      <c r="C597" s="70"/>
      <c r="D597" s="70"/>
      <c r="E597" s="79"/>
      <c r="F597" s="70"/>
      <c r="G597" s="70"/>
      <c r="H597" s="70"/>
      <c r="I597" s="70"/>
      <c r="J597" s="70"/>
      <c r="K597" s="73"/>
      <c r="L597" s="70"/>
      <c r="M597" s="70"/>
      <c r="N597" s="70"/>
      <c r="O597" s="70"/>
      <c r="P597" s="70"/>
      <c r="Q597" s="74"/>
      <c r="R597" s="70"/>
      <c r="S597" s="70"/>
      <c r="T597" s="70"/>
      <c r="U597" s="70"/>
      <c r="V597" s="70"/>
      <c r="W597" s="72"/>
      <c r="X597" s="70"/>
      <c r="Y597" s="72"/>
      <c r="Z597" s="70"/>
      <c r="AA597" s="70"/>
    </row>
    <row r="598" spans="1:27" s="5" customFormat="1" x14ac:dyDescent="0.3">
      <c r="A598" s="32" t="s">
        <v>1</v>
      </c>
      <c r="C598" s="78">
        <v>43899637.849999994</v>
      </c>
      <c r="D598" s="70"/>
      <c r="E598" s="74">
        <v>45588772.290000007</v>
      </c>
      <c r="F598" s="70"/>
      <c r="G598" s="74"/>
      <c r="H598" s="70"/>
      <c r="I598" s="70"/>
      <c r="J598" s="70"/>
      <c r="K598" s="74"/>
      <c r="L598" s="70"/>
      <c r="M598" s="74"/>
      <c r="N598" s="70"/>
      <c r="O598" s="74"/>
      <c r="P598" s="70"/>
      <c r="Q598" s="74"/>
      <c r="R598" s="70"/>
      <c r="S598" s="74"/>
      <c r="T598" s="70"/>
      <c r="U598" s="74"/>
      <c r="V598" s="70"/>
      <c r="W598" s="74"/>
      <c r="X598" s="70"/>
      <c r="Y598" s="74"/>
      <c r="Z598" s="70"/>
      <c r="AA598" s="70">
        <f>SUM(C598:Z598)</f>
        <v>89488410.140000001</v>
      </c>
    </row>
    <row r="599" spans="1:27" s="5" customFormat="1" x14ac:dyDescent="0.3">
      <c r="A599" s="32" t="s">
        <v>2</v>
      </c>
      <c r="C599" s="78">
        <v>40437594.589999996</v>
      </c>
      <c r="D599" s="70"/>
      <c r="E599" s="74">
        <v>42006166.839999989</v>
      </c>
      <c r="F599" s="70"/>
      <c r="G599" s="74"/>
      <c r="H599" s="70"/>
      <c r="I599" s="74"/>
      <c r="J599" s="70"/>
      <c r="K599" s="74"/>
      <c r="L599" s="70"/>
      <c r="M599" s="74"/>
      <c r="N599" s="70"/>
      <c r="O599" s="74"/>
      <c r="P599" s="70"/>
      <c r="Q599" s="74"/>
      <c r="R599" s="70"/>
      <c r="S599" s="74"/>
      <c r="T599" s="70"/>
      <c r="U599" s="74"/>
      <c r="V599" s="70"/>
      <c r="W599" s="74"/>
      <c r="X599" s="70"/>
      <c r="Y599" s="74"/>
      <c r="Z599" s="70"/>
      <c r="AA599" s="70">
        <f t="shared" si="10"/>
        <v>82443761.429999977</v>
      </c>
    </row>
    <row r="600" spans="1:27" s="5" customFormat="1" ht="15" x14ac:dyDescent="0.3">
      <c r="A600" s="32" t="s">
        <v>88</v>
      </c>
      <c r="C600" s="78">
        <v>0</v>
      </c>
      <c r="D600" s="70"/>
      <c r="E600" s="74">
        <v>-2852369.54</v>
      </c>
      <c r="F600" s="70"/>
      <c r="G600" s="74"/>
      <c r="H600" s="70"/>
      <c r="I600" s="74"/>
      <c r="J600" s="70"/>
      <c r="K600" s="74"/>
      <c r="L600" s="70"/>
      <c r="M600" s="74"/>
      <c r="N600" s="70"/>
      <c r="O600" s="74"/>
      <c r="P600" s="70"/>
      <c r="Q600" s="74"/>
      <c r="R600" s="70"/>
      <c r="S600" s="74"/>
      <c r="T600" s="70"/>
      <c r="U600" s="74"/>
      <c r="V600" s="70"/>
      <c r="W600" s="74"/>
      <c r="X600" s="70"/>
      <c r="Y600" s="74"/>
      <c r="Z600" s="70"/>
      <c r="AA600" s="70">
        <f t="shared" si="10"/>
        <v>-2852369.54</v>
      </c>
    </row>
    <row r="601" spans="1:27" s="5" customFormat="1" x14ac:dyDescent="0.3">
      <c r="A601" s="32" t="s">
        <v>31</v>
      </c>
      <c r="C601" s="78">
        <v>3462043.2600000002</v>
      </c>
      <c r="D601" s="70"/>
      <c r="E601" s="74">
        <v>3582605.4500000016</v>
      </c>
      <c r="F601" s="70"/>
      <c r="G601" s="74"/>
      <c r="H601" s="70"/>
      <c r="I601" s="74"/>
      <c r="J601" s="70"/>
      <c r="K601" s="74"/>
      <c r="L601" s="70"/>
      <c r="M601" s="74"/>
      <c r="N601" s="70"/>
      <c r="O601" s="74"/>
      <c r="P601" s="70"/>
      <c r="Q601" s="74"/>
      <c r="R601" s="70"/>
      <c r="S601" s="74"/>
      <c r="T601" s="70"/>
      <c r="U601" s="74"/>
      <c r="V601" s="70"/>
      <c r="W601" s="74"/>
      <c r="X601" s="70"/>
      <c r="Y601" s="74"/>
      <c r="Z601" s="70"/>
      <c r="AA601" s="70">
        <f t="shared" si="10"/>
        <v>7044648.7100000018</v>
      </c>
    </row>
    <row r="602" spans="1:27" s="5" customFormat="1" x14ac:dyDescent="0.3">
      <c r="A602" s="32" t="s">
        <v>87</v>
      </c>
      <c r="C602" s="78">
        <v>1454058.1692000001</v>
      </c>
      <c r="D602" s="70"/>
      <c r="E602" s="74">
        <v>1504694.2889999999</v>
      </c>
      <c r="F602" s="70"/>
      <c r="G602" s="74"/>
      <c r="H602" s="70"/>
      <c r="I602" s="74"/>
      <c r="J602" s="70"/>
      <c r="K602" s="74"/>
      <c r="L602" s="70"/>
      <c r="M602" s="74"/>
      <c r="N602" s="70"/>
      <c r="O602" s="74"/>
      <c r="P602" s="70"/>
      <c r="Q602" s="74"/>
      <c r="R602" s="70"/>
      <c r="S602" s="74"/>
      <c r="T602" s="70"/>
      <c r="U602" s="74"/>
      <c r="V602" s="70"/>
      <c r="W602" s="74"/>
      <c r="X602" s="70"/>
      <c r="Y602" s="74"/>
      <c r="Z602" s="70"/>
      <c r="AA602" s="70">
        <f t="shared" si="10"/>
        <v>2958752.4582000002</v>
      </c>
    </row>
    <row r="603" spans="1:27" s="5" customFormat="1" ht="15" x14ac:dyDescent="0.3">
      <c r="A603" s="32" t="s">
        <v>89</v>
      </c>
      <c r="C603" s="78">
        <v>346204.32600000006</v>
      </c>
      <c r="D603" s="70"/>
      <c r="E603" s="74">
        <v>358260.54499999987</v>
      </c>
      <c r="F603" s="70"/>
      <c r="G603" s="74"/>
      <c r="H603" s="70"/>
      <c r="I603" s="74"/>
      <c r="J603" s="70"/>
      <c r="K603" s="74"/>
      <c r="L603" s="70"/>
      <c r="M603" s="74"/>
      <c r="N603" s="70"/>
      <c r="O603" s="74"/>
      <c r="P603" s="70"/>
      <c r="Q603" s="74"/>
      <c r="R603" s="70"/>
      <c r="S603" s="74"/>
      <c r="T603" s="70"/>
      <c r="U603" s="74"/>
      <c r="V603" s="70"/>
      <c r="W603" s="74"/>
      <c r="X603" s="70"/>
      <c r="Y603" s="74"/>
      <c r="Z603" s="70"/>
      <c r="AA603" s="70">
        <f t="shared" si="10"/>
        <v>704464.87099999993</v>
      </c>
    </row>
    <row r="604" spans="1:27" x14ac:dyDescent="0.3">
      <c r="C604" s="68"/>
      <c r="E604" s="74"/>
      <c r="G604" s="68"/>
      <c r="I604" s="74"/>
      <c r="M604" s="68"/>
      <c r="O604" s="74"/>
      <c r="Q604" s="68"/>
      <c r="S604" s="74"/>
      <c r="U604" s="74"/>
      <c r="Y604" s="68"/>
    </row>
    <row r="605" spans="1:27" x14ac:dyDescent="0.3">
      <c r="C605" s="68"/>
      <c r="G605" s="54"/>
      <c r="I605" s="68"/>
      <c r="S605" s="68"/>
    </row>
    <row r="606" spans="1:27" x14ac:dyDescent="0.3">
      <c r="C606" s="54"/>
      <c r="G606" s="54"/>
    </row>
    <row r="607" spans="1:27" x14ac:dyDescent="0.3">
      <c r="C607" s="54"/>
    </row>
    <row r="608" spans="1:27" x14ac:dyDescent="0.3">
      <c r="C608" s="54"/>
    </row>
    <row r="609" spans="3:3" x14ac:dyDescent="0.3">
      <c r="C609" s="54"/>
    </row>
    <row r="610" spans="3:3" x14ac:dyDescent="0.3">
      <c r="C610" s="54"/>
    </row>
    <row r="611" spans="3:3" x14ac:dyDescent="0.3">
      <c r="C611" s="54"/>
    </row>
    <row r="612" spans="3:3" x14ac:dyDescent="0.3">
      <c r="C612" s="54"/>
    </row>
    <row r="613" spans="3:3" x14ac:dyDescent="0.3">
      <c r="C613" s="54"/>
    </row>
    <row r="614" spans="3:3" x14ac:dyDescent="0.3">
      <c r="C614" s="54"/>
    </row>
    <row r="615" spans="3:3" x14ac:dyDescent="0.3">
      <c r="C615" s="54"/>
    </row>
    <row r="616" spans="3:3" x14ac:dyDescent="0.3">
      <c r="C616" s="54"/>
    </row>
    <row r="617" spans="3:3" x14ac:dyDescent="0.3">
      <c r="C617" s="54"/>
    </row>
    <row r="618" spans="3:3" x14ac:dyDescent="0.3">
      <c r="C618" s="54"/>
    </row>
    <row r="619" spans="3:3" x14ac:dyDescent="0.3">
      <c r="C619" s="54"/>
    </row>
    <row r="620" spans="3:3" x14ac:dyDescent="0.3">
      <c r="C620" s="54"/>
    </row>
    <row r="621" spans="3:3" x14ac:dyDescent="0.3">
      <c r="C621" s="54"/>
    </row>
    <row r="622" spans="3:3" x14ac:dyDescent="0.3">
      <c r="C622" s="54"/>
    </row>
    <row r="623" spans="3:3" x14ac:dyDescent="0.3">
      <c r="C623" s="54"/>
    </row>
    <row r="624" spans="3:3" x14ac:dyDescent="0.3">
      <c r="C624" s="54"/>
    </row>
  </sheetData>
  <mergeCells count="2">
    <mergeCell ref="S3:AA3"/>
    <mergeCell ref="A3:Q3"/>
  </mergeCells>
  <phoneticPr fontId="6" type="noConversion"/>
  <pageMargins left="0.25" right="0.25" top="0.3" bottom="0.3" header="0.3" footer="0"/>
  <pageSetup scale="50" fitToHeight="0" orientation="landscape" r:id="rId1"/>
  <headerFooter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AC269"/>
  <sheetViews>
    <sheetView zoomScaleNormal="100" workbookViewId="0">
      <selection activeCell="B11" sqref="B11"/>
    </sheetView>
  </sheetViews>
  <sheetFormatPr defaultRowHeight="18" customHeight="1" x14ac:dyDescent="0.25"/>
  <cols>
    <col min="1" max="1" width="39.453125" customWidth="1"/>
    <col min="2" max="2" width="19.26953125" customWidth="1"/>
    <col min="3" max="3" width="24" customWidth="1"/>
    <col min="4" max="4" width="30.26953125" customWidth="1"/>
    <col min="5" max="5" width="18.54296875" customWidth="1"/>
    <col min="6" max="6" width="25.1796875" customWidth="1"/>
    <col min="15" max="15" width="16.453125" bestFit="1" customWidth="1"/>
    <col min="16" max="16" width="17.54296875" bestFit="1" customWidth="1"/>
    <col min="21" max="21" width="16.26953125" bestFit="1" customWidth="1"/>
  </cols>
  <sheetData>
    <row r="1" spans="1:19" ht="18" customHeight="1" x14ac:dyDescent="0.35">
      <c r="A1" s="44" t="s">
        <v>86</v>
      </c>
      <c r="B1" s="45"/>
      <c r="C1" s="45"/>
      <c r="D1" s="45"/>
      <c r="E1" s="45"/>
      <c r="F1" s="45"/>
    </row>
    <row r="2" spans="1:19" ht="18" customHeight="1" x14ac:dyDescent="0.25">
      <c r="A2" s="92" t="s">
        <v>130</v>
      </c>
      <c r="B2" s="93"/>
      <c r="C2" s="93"/>
      <c r="D2" s="93"/>
      <c r="E2" s="93"/>
      <c r="F2" s="93"/>
      <c r="G2" s="33"/>
      <c r="H2" s="33"/>
    </row>
    <row r="3" spans="1:19" ht="18" customHeight="1" x14ac:dyDescent="0.35">
      <c r="A3" s="94" t="s">
        <v>90</v>
      </c>
      <c r="B3" s="95"/>
      <c r="C3" s="95"/>
      <c r="D3" s="95"/>
      <c r="E3" s="95"/>
      <c r="F3" s="95"/>
    </row>
    <row r="4" spans="1:19" s="18" customFormat="1" ht="18" customHeight="1" x14ac:dyDescent="0.35">
      <c r="A4" s="46" t="s">
        <v>92</v>
      </c>
      <c r="B4" s="46"/>
      <c r="C4" s="46"/>
      <c r="D4" s="46"/>
      <c r="E4" s="46"/>
      <c r="F4" s="46"/>
      <c r="H4" s="39"/>
      <c r="N4" s="41"/>
      <c r="O4" s="41"/>
      <c r="P4" s="41"/>
      <c r="Q4" s="39"/>
      <c r="R4" s="39"/>
      <c r="S4" s="40"/>
    </row>
    <row r="5" spans="1:19" ht="18" customHeight="1" x14ac:dyDescent="0.35">
      <c r="A5" s="46" t="s">
        <v>158</v>
      </c>
      <c r="C5" s="32"/>
      <c r="D5" s="32"/>
      <c r="E5" s="32"/>
      <c r="F5" s="32"/>
      <c r="G5" s="32"/>
      <c r="H5" s="28"/>
      <c r="I5" s="32"/>
      <c r="J5" s="32"/>
      <c r="K5" s="32"/>
      <c r="N5" s="36"/>
      <c r="O5" s="36"/>
      <c r="P5" s="36"/>
      <c r="Q5" s="28"/>
      <c r="R5" s="28"/>
      <c r="S5" s="13"/>
    </row>
    <row r="6" spans="1:19" ht="18" customHeight="1" x14ac:dyDescent="0.35">
      <c r="A6" s="46" t="s">
        <v>145</v>
      </c>
      <c r="C6" s="32"/>
      <c r="D6" s="32"/>
      <c r="E6" s="32"/>
      <c r="F6" s="32"/>
      <c r="G6" s="32"/>
      <c r="H6" s="28"/>
      <c r="I6" s="32"/>
      <c r="J6" s="32"/>
      <c r="K6" s="32"/>
      <c r="N6" s="36"/>
      <c r="O6" s="36"/>
      <c r="P6" s="36"/>
      <c r="Q6" s="28"/>
      <c r="R6" s="28"/>
      <c r="S6" s="13"/>
    </row>
    <row r="7" spans="1:19" ht="18" customHeight="1" x14ac:dyDescent="0.35">
      <c r="A7" s="46" t="s">
        <v>165</v>
      </c>
      <c r="C7" s="32"/>
      <c r="D7" s="32"/>
      <c r="E7" s="32"/>
      <c r="F7" s="32"/>
      <c r="G7" s="32"/>
      <c r="H7" s="32"/>
      <c r="I7" s="32"/>
      <c r="J7" s="32"/>
      <c r="K7" s="32"/>
      <c r="N7" s="36"/>
      <c r="O7" s="36"/>
      <c r="P7" s="36"/>
      <c r="Q7" s="28"/>
      <c r="R7" s="28"/>
      <c r="S7" s="13"/>
    </row>
    <row r="8" spans="1:19" ht="18" customHeight="1" x14ac:dyDescent="0.35">
      <c r="A8" s="45" t="s">
        <v>166</v>
      </c>
      <c r="C8" s="32"/>
      <c r="D8" s="32"/>
      <c r="E8" s="32"/>
      <c r="F8" s="32"/>
      <c r="G8" s="32"/>
      <c r="H8" s="32"/>
      <c r="I8" s="32"/>
      <c r="J8" s="32"/>
      <c r="K8" s="32"/>
      <c r="N8" s="36"/>
      <c r="O8" s="36"/>
      <c r="P8" s="36"/>
      <c r="Q8" s="28"/>
      <c r="R8" s="28"/>
      <c r="S8" s="13"/>
    </row>
    <row r="9" spans="1:19" ht="18" customHeight="1" x14ac:dyDescent="0.3">
      <c r="C9" s="32"/>
      <c r="D9" s="32"/>
      <c r="E9" s="32"/>
      <c r="F9" s="32"/>
      <c r="G9" s="32"/>
      <c r="H9" s="32"/>
      <c r="I9" s="32"/>
      <c r="J9" s="32"/>
      <c r="K9" s="32"/>
      <c r="N9" s="36"/>
      <c r="O9" s="36"/>
      <c r="P9" s="36"/>
      <c r="Q9" s="28"/>
      <c r="R9" s="28"/>
      <c r="S9" s="13"/>
    </row>
    <row r="10" spans="1:19" ht="18" customHeight="1" x14ac:dyDescent="0.3">
      <c r="C10" s="32"/>
      <c r="D10" s="32"/>
      <c r="E10" s="32"/>
      <c r="F10" s="32"/>
      <c r="G10" s="32"/>
      <c r="H10" s="32"/>
      <c r="I10" s="32"/>
      <c r="J10" s="32"/>
      <c r="K10" s="32"/>
      <c r="N10" s="36"/>
      <c r="O10" s="36"/>
      <c r="P10" s="36"/>
    </row>
    <row r="11" spans="1:19" ht="18" customHeight="1" x14ac:dyDescent="0.3">
      <c r="C11" s="32"/>
      <c r="D11" s="32"/>
      <c r="E11" s="32"/>
      <c r="F11" s="32"/>
      <c r="G11" s="32"/>
      <c r="H11" s="32"/>
      <c r="I11" s="32"/>
      <c r="J11" s="32"/>
      <c r="K11" s="32"/>
      <c r="N11" s="36"/>
      <c r="O11" s="36"/>
      <c r="P11" s="36"/>
    </row>
    <row r="12" spans="1:19" ht="18" customHeight="1" x14ac:dyDescent="0.3">
      <c r="C12" s="32"/>
      <c r="D12" s="32"/>
      <c r="E12" s="32"/>
      <c r="F12" s="32"/>
      <c r="G12" s="32"/>
      <c r="H12" s="32"/>
      <c r="I12" s="32"/>
      <c r="J12" s="32"/>
      <c r="K12" s="47"/>
      <c r="L12" s="37"/>
      <c r="N12" s="36"/>
      <c r="O12" s="36"/>
      <c r="P12" s="36"/>
    </row>
    <row r="13" spans="1:19" ht="18" customHeight="1" x14ac:dyDescent="0.3">
      <c r="C13" s="32"/>
      <c r="D13" s="32"/>
      <c r="E13" s="32"/>
      <c r="F13" s="32"/>
      <c r="G13" s="32"/>
      <c r="H13" s="32"/>
      <c r="I13" s="32"/>
      <c r="J13" s="32"/>
      <c r="K13" s="32"/>
      <c r="N13" s="36"/>
      <c r="O13" s="36"/>
      <c r="P13" s="36"/>
    </row>
    <row r="14" spans="1:19" ht="18" customHeight="1" x14ac:dyDescent="0.3">
      <c r="C14" s="32"/>
      <c r="D14" s="32"/>
      <c r="E14" s="32"/>
      <c r="F14" s="32"/>
      <c r="G14" s="32"/>
      <c r="H14" s="32"/>
      <c r="I14" s="32"/>
      <c r="J14" s="32"/>
      <c r="K14" s="32"/>
      <c r="N14" s="36"/>
      <c r="O14" s="36"/>
      <c r="P14" s="36"/>
    </row>
    <row r="15" spans="1:19" ht="18" customHeight="1" x14ac:dyDescent="0.3">
      <c r="C15" s="32"/>
      <c r="D15" s="32"/>
      <c r="E15" s="32"/>
      <c r="F15" s="32"/>
      <c r="G15" s="32"/>
      <c r="H15" s="32"/>
      <c r="I15" s="32"/>
      <c r="J15" s="32"/>
      <c r="K15" s="32"/>
      <c r="N15" s="36"/>
      <c r="O15" s="36"/>
      <c r="P15" s="36"/>
    </row>
    <row r="16" spans="1:19" ht="18" customHeight="1" x14ac:dyDescent="0.3">
      <c r="C16" s="32"/>
      <c r="D16" s="32"/>
      <c r="E16" s="32"/>
      <c r="F16" s="32"/>
      <c r="G16" s="32"/>
      <c r="H16" s="32"/>
      <c r="I16" s="32"/>
      <c r="J16" s="32"/>
      <c r="K16" s="32"/>
      <c r="N16" s="36"/>
      <c r="O16" s="36"/>
      <c r="P16" s="36"/>
      <c r="S16" s="13"/>
    </row>
    <row r="17" spans="3:19" ht="18" customHeight="1" x14ac:dyDescent="0.3">
      <c r="C17" s="32"/>
      <c r="D17" s="32"/>
      <c r="E17" s="32"/>
      <c r="F17" s="32"/>
      <c r="G17" s="32"/>
      <c r="H17" s="32"/>
      <c r="I17" s="32"/>
      <c r="J17" s="32"/>
      <c r="K17" s="32"/>
      <c r="N17" s="36"/>
      <c r="O17" s="36"/>
      <c r="P17" s="36"/>
      <c r="S17" s="13"/>
    </row>
    <row r="18" spans="3:19" ht="18" customHeight="1" x14ac:dyDescent="0.3">
      <c r="C18" s="32"/>
      <c r="D18" s="32"/>
      <c r="E18" s="32"/>
      <c r="F18" s="32"/>
      <c r="G18" s="32"/>
      <c r="H18" s="32"/>
      <c r="I18" s="32"/>
      <c r="J18" s="32"/>
      <c r="K18" s="32"/>
      <c r="N18" s="36"/>
      <c r="O18" s="36"/>
      <c r="P18" s="36"/>
      <c r="S18" s="13"/>
    </row>
    <row r="19" spans="3:19" ht="18" customHeight="1" x14ac:dyDescent="0.3">
      <c r="C19" s="32"/>
      <c r="D19" s="32"/>
      <c r="E19" s="32"/>
      <c r="F19" s="32"/>
      <c r="G19" s="32"/>
      <c r="H19" s="32"/>
      <c r="I19" s="32"/>
      <c r="J19" s="32"/>
      <c r="K19" s="32"/>
      <c r="N19" s="36"/>
      <c r="O19" s="36"/>
      <c r="P19" s="36"/>
      <c r="S19" s="13"/>
    </row>
    <row r="20" spans="3:19" ht="18" customHeight="1" x14ac:dyDescent="0.3">
      <c r="C20" s="32"/>
      <c r="D20" s="32"/>
      <c r="E20" s="32"/>
      <c r="F20" s="32"/>
      <c r="G20" s="32"/>
      <c r="H20" s="32"/>
      <c r="I20" s="32"/>
      <c r="J20" s="32"/>
      <c r="K20" s="32"/>
      <c r="N20" s="36"/>
      <c r="O20" s="36"/>
      <c r="P20" s="36"/>
      <c r="S20" s="13"/>
    </row>
    <row r="21" spans="3:19" ht="18" customHeight="1" x14ac:dyDescent="0.3">
      <c r="C21" s="32"/>
      <c r="D21" s="32"/>
      <c r="E21" s="32"/>
      <c r="F21" s="32"/>
      <c r="G21" s="32"/>
      <c r="H21" s="32"/>
      <c r="I21" s="32"/>
      <c r="J21" s="32"/>
      <c r="K21" s="32"/>
      <c r="N21" s="36"/>
      <c r="O21" s="36"/>
      <c r="P21" s="36"/>
      <c r="S21" s="13"/>
    </row>
    <row r="22" spans="3:19" ht="18" customHeight="1" x14ac:dyDescent="0.3">
      <c r="C22" s="32"/>
      <c r="D22" s="32"/>
      <c r="E22" s="32"/>
      <c r="F22" s="32"/>
      <c r="G22" s="32"/>
      <c r="H22" s="32"/>
      <c r="I22" s="32"/>
      <c r="J22" s="32"/>
      <c r="K22" s="32"/>
      <c r="N22" s="36"/>
      <c r="O22" s="36"/>
      <c r="P22" s="36"/>
      <c r="S22" s="13"/>
    </row>
    <row r="23" spans="3:19" ht="18" customHeight="1" x14ac:dyDescent="0.3">
      <c r="C23" s="32"/>
      <c r="D23" s="32"/>
      <c r="E23" s="32"/>
      <c r="F23" s="32"/>
      <c r="G23" s="32"/>
      <c r="H23" s="32"/>
      <c r="I23" s="32"/>
      <c r="J23" s="32"/>
      <c r="K23" s="32"/>
      <c r="N23" s="36"/>
      <c r="O23" s="36"/>
      <c r="P23" s="36"/>
      <c r="S23" s="13"/>
    </row>
    <row r="24" spans="3:19" ht="18" customHeight="1" x14ac:dyDescent="0.3">
      <c r="C24" s="32"/>
      <c r="D24" s="32"/>
      <c r="E24" s="32"/>
      <c r="F24" s="32"/>
      <c r="G24" s="32"/>
      <c r="H24" s="32"/>
      <c r="I24" s="32"/>
      <c r="J24" s="32"/>
      <c r="K24" s="32"/>
      <c r="N24" s="36"/>
      <c r="O24" s="36"/>
      <c r="P24" s="36"/>
      <c r="S24" s="13"/>
    </row>
    <row r="25" spans="3:19" ht="18" customHeight="1" x14ac:dyDescent="0.3">
      <c r="C25" s="32"/>
      <c r="D25" s="32"/>
      <c r="E25" s="32"/>
      <c r="F25" s="32"/>
      <c r="G25" s="32"/>
      <c r="H25" s="32"/>
      <c r="I25" s="32"/>
      <c r="J25" s="32"/>
      <c r="K25" s="32"/>
      <c r="N25" s="36"/>
      <c r="O25" s="36"/>
      <c r="P25" s="36"/>
      <c r="S25" s="13"/>
    </row>
    <row r="26" spans="3:19" ht="18" customHeight="1" x14ac:dyDescent="0.3">
      <c r="C26" s="32"/>
      <c r="D26" s="32"/>
      <c r="E26" s="32"/>
      <c r="F26" s="32"/>
      <c r="G26" s="32"/>
      <c r="H26" s="32"/>
      <c r="I26" s="32"/>
      <c r="J26" s="32"/>
      <c r="K26" s="32"/>
      <c r="N26" s="36"/>
      <c r="O26" s="36"/>
      <c r="P26" s="36"/>
    </row>
    <row r="27" spans="3:19" ht="18" customHeight="1" x14ac:dyDescent="0.3">
      <c r="C27" s="32"/>
      <c r="D27" s="32"/>
      <c r="E27" s="32"/>
      <c r="F27" s="32"/>
      <c r="G27" s="32"/>
      <c r="H27" s="32"/>
      <c r="I27" s="32"/>
      <c r="J27" s="32"/>
      <c r="K27" s="32"/>
      <c r="N27" s="36"/>
      <c r="O27" s="36"/>
      <c r="P27" s="36"/>
    </row>
    <row r="28" spans="3:19" ht="18" customHeight="1" x14ac:dyDescent="0.3">
      <c r="C28" s="32"/>
      <c r="D28" s="32"/>
      <c r="E28" s="32"/>
      <c r="F28" s="32"/>
      <c r="G28" s="32"/>
      <c r="H28" s="32"/>
      <c r="I28" s="32"/>
      <c r="J28" s="32"/>
      <c r="K28" s="47"/>
      <c r="L28" s="37"/>
      <c r="N28" s="36"/>
      <c r="O28" s="36"/>
      <c r="P28" s="36"/>
    </row>
    <row r="29" spans="3:19" ht="18" customHeight="1" x14ac:dyDescent="0.3">
      <c r="C29" s="32"/>
      <c r="D29" s="32"/>
      <c r="E29" s="32"/>
      <c r="F29" s="32"/>
      <c r="G29" s="32"/>
      <c r="H29" s="32"/>
      <c r="I29" s="32"/>
      <c r="J29" s="32"/>
      <c r="K29" s="32"/>
      <c r="N29" s="36"/>
      <c r="O29" s="36"/>
      <c r="P29" s="36"/>
    </row>
    <row r="30" spans="3:19" ht="18" customHeight="1" x14ac:dyDescent="0.3">
      <c r="C30" s="32"/>
      <c r="D30" s="32"/>
      <c r="E30" s="32"/>
      <c r="F30" s="32"/>
      <c r="G30" s="32"/>
      <c r="H30" s="32"/>
      <c r="I30" s="32"/>
      <c r="J30" s="32"/>
      <c r="K30" s="32"/>
      <c r="N30" s="36"/>
      <c r="O30" s="36"/>
      <c r="P30" s="36"/>
    </row>
    <row r="31" spans="3:19" ht="18" customHeight="1" x14ac:dyDescent="0.3">
      <c r="C31" s="32"/>
      <c r="D31" s="32"/>
      <c r="E31" s="32"/>
      <c r="F31" s="32"/>
      <c r="G31" s="32"/>
      <c r="H31" s="32"/>
      <c r="I31" s="32"/>
      <c r="J31" s="32"/>
      <c r="K31" s="32"/>
      <c r="N31" s="36"/>
      <c r="O31" s="36"/>
      <c r="P31" s="36"/>
    </row>
    <row r="32" spans="3:19" ht="18" customHeight="1" x14ac:dyDescent="0.3">
      <c r="C32" s="32"/>
      <c r="D32" s="32"/>
      <c r="E32" s="32"/>
      <c r="F32" s="32"/>
      <c r="G32" s="32"/>
      <c r="H32" s="32"/>
      <c r="I32" s="32"/>
      <c r="J32" s="32"/>
      <c r="K32" s="32"/>
      <c r="N32" s="36"/>
      <c r="O32" s="36"/>
      <c r="P32" s="36"/>
      <c r="S32" s="13"/>
    </row>
    <row r="33" spans="3:23" ht="18" customHeight="1" x14ac:dyDescent="0.3">
      <c r="C33" s="32"/>
      <c r="D33" s="32"/>
      <c r="E33" s="32"/>
      <c r="F33" s="32"/>
      <c r="G33" s="32"/>
      <c r="H33" s="32"/>
      <c r="I33" s="32"/>
      <c r="J33" s="32"/>
      <c r="K33" s="32"/>
      <c r="N33" s="36"/>
      <c r="O33" s="36"/>
      <c r="P33" s="36"/>
      <c r="S33" s="13"/>
    </row>
    <row r="34" spans="3:23" ht="18" customHeight="1" x14ac:dyDescent="0.3">
      <c r="C34" s="32"/>
      <c r="D34" s="32"/>
      <c r="E34" s="32"/>
      <c r="F34" s="32"/>
      <c r="G34" s="32"/>
      <c r="H34" s="32"/>
      <c r="I34" s="32"/>
      <c r="J34" s="32"/>
      <c r="K34" s="32"/>
      <c r="N34" s="36"/>
      <c r="O34" s="36"/>
      <c r="P34" s="36"/>
      <c r="S34" s="13"/>
    </row>
    <row r="35" spans="3:23" ht="18" customHeight="1" x14ac:dyDescent="0.3">
      <c r="C35" s="32"/>
      <c r="D35" s="32"/>
      <c r="E35" s="32"/>
      <c r="F35" s="32"/>
      <c r="G35" s="32"/>
      <c r="H35" s="32"/>
      <c r="I35" s="32"/>
      <c r="J35" s="32"/>
      <c r="K35" s="32"/>
      <c r="N35" s="36"/>
      <c r="O35" s="36"/>
      <c r="P35" s="36"/>
      <c r="S35" s="13"/>
    </row>
    <row r="36" spans="3:23" ht="18" customHeight="1" x14ac:dyDescent="0.3">
      <c r="C36" s="32"/>
      <c r="D36" s="32"/>
      <c r="E36" s="32"/>
      <c r="F36" s="32"/>
      <c r="G36" s="32"/>
      <c r="H36" s="32"/>
      <c r="I36" s="32"/>
      <c r="J36" s="32"/>
      <c r="K36" s="32"/>
      <c r="N36" s="36"/>
      <c r="O36" s="36"/>
      <c r="P36" s="36"/>
      <c r="S36" s="13"/>
    </row>
    <row r="37" spans="3:23" ht="18" customHeight="1" x14ac:dyDescent="0.3">
      <c r="C37" s="32"/>
      <c r="D37" s="32"/>
      <c r="E37" s="32"/>
      <c r="F37" s="32"/>
      <c r="G37" s="32"/>
      <c r="H37" s="32"/>
      <c r="I37" s="32"/>
      <c r="J37" s="32"/>
      <c r="K37" s="32"/>
      <c r="N37" s="36"/>
      <c r="O37" s="36"/>
      <c r="P37" s="36"/>
      <c r="S37" s="13"/>
    </row>
    <row r="38" spans="3:23" ht="18" customHeight="1" x14ac:dyDescent="0.3">
      <c r="C38" s="32"/>
      <c r="D38" s="32"/>
      <c r="E38" s="32"/>
      <c r="F38" s="32"/>
      <c r="G38" s="32"/>
      <c r="H38" s="32"/>
      <c r="I38" s="32"/>
      <c r="J38" s="32"/>
      <c r="K38" s="32"/>
      <c r="N38" s="36"/>
      <c r="O38" s="36"/>
      <c r="P38" s="36"/>
      <c r="S38" s="13"/>
    </row>
    <row r="39" spans="3:23" ht="18" customHeight="1" x14ac:dyDescent="0.3">
      <c r="C39" s="32"/>
      <c r="D39" s="32"/>
      <c r="E39" s="32"/>
      <c r="F39" s="32"/>
      <c r="G39" s="32"/>
      <c r="H39" s="32"/>
      <c r="I39" s="32"/>
      <c r="J39" s="32"/>
      <c r="K39" s="32"/>
      <c r="N39" s="36"/>
      <c r="O39" s="36"/>
      <c r="P39" s="36"/>
      <c r="S39" s="13"/>
    </row>
    <row r="40" spans="3:23" ht="18" customHeight="1" x14ac:dyDescent="0.3">
      <c r="C40" s="32"/>
      <c r="D40" s="32"/>
      <c r="E40" s="32"/>
      <c r="F40" s="32"/>
      <c r="G40" s="32"/>
      <c r="H40" s="32"/>
      <c r="I40" s="32"/>
      <c r="J40" s="32"/>
      <c r="K40" s="32"/>
      <c r="N40" s="36"/>
      <c r="O40" s="36"/>
      <c r="P40" s="36"/>
      <c r="S40" s="13"/>
    </row>
    <row r="41" spans="3:23" ht="18" customHeight="1" x14ac:dyDescent="0.3">
      <c r="C41" s="32"/>
      <c r="D41" s="32"/>
      <c r="E41" s="32"/>
      <c r="F41" s="32"/>
      <c r="G41" s="32"/>
      <c r="H41" s="32"/>
      <c r="I41" s="32"/>
      <c r="J41" s="32"/>
      <c r="K41" s="32"/>
      <c r="N41" s="36"/>
      <c r="O41" s="36"/>
      <c r="P41" s="36"/>
      <c r="S41" s="13"/>
    </row>
    <row r="42" spans="3:23" ht="18" customHeight="1" x14ac:dyDescent="0.3">
      <c r="C42" s="32"/>
      <c r="D42" s="32"/>
      <c r="E42" s="32"/>
      <c r="F42" s="32"/>
      <c r="G42" s="32"/>
      <c r="H42" s="32"/>
      <c r="I42" s="32"/>
      <c r="J42" s="32"/>
      <c r="K42" s="32"/>
      <c r="N42" s="36"/>
      <c r="O42" s="36"/>
      <c r="P42" s="36"/>
    </row>
    <row r="43" spans="3:23" ht="18" customHeight="1" x14ac:dyDescent="0.3">
      <c r="C43" s="32"/>
      <c r="D43" s="32"/>
      <c r="E43" s="32"/>
      <c r="F43" s="32"/>
      <c r="G43" s="32"/>
      <c r="H43" s="32"/>
      <c r="I43" s="32"/>
      <c r="J43" s="32"/>
      <c r="K43" s="32"/>
      <c r="N43" s="36"/>
      <c r="O43" s="36"/>
      <c r="P43" s="36"/>
    </row>
    <row r="44" spans="3:23" ht="18" customHeight="1" x14ac:dyDescent="0.3">
      <c r="C44" s="32"/>
      <c r="D44" s="32"/>
      <c r="E44" s="32"/>
      <c r="F44" s="32"/>
      <c r="G44" s="32"/>
      <c r="H44" s="32"/>
      <c r="I44" s="32"/>
      <c r="J44" s="32"/>
      <c r="K44" s="47"/>
      <c r="L44" s="37"/>
      <c r="N44" s="36"/>
      <c r="O44" s="36"/>
      <c r="P44" s="36"/>
    </row>
    <row r="45" spans="3:23" ht="18" customHeight="1" x14ac:dyDescent="0.3">
      <c r="C45" s="32"/>
      <c r="D45" s="32"/>
      <c r="E45" s="32"/>
      <c r="F45" s="32"/>
      <c r="G45" s="32"/>
      <c r="H45" s="32"/>
      <c r="I45" s="32"/>
      <c r="J45" s="32"/>
      <c r="K45" s="32"/>
      <c r="N45" s="36"/>
      <c r="O45" s="36"/>
      <c r="P45" s="36"/>
    </row>
    <row r="46" spans="3:23" ht="18" customHeight="1" x14ac:dyDescent="0.3">
      <c r="C46" s="32"/>
      <c r="D46" s="32"/>
      <c r="E46" s="32"/>
      <c r="F46" s="32"/>
      <c r="G46" s="32"/>
      <c r="H46" s="32"/>
      <c r="I46" s="32"/>
      <c r="J46" s="32"/>
      <c r="K46" s="32"/>
      <c r="N46" s="36"/>
      <c r="O46" s="36"/>
      <c r="P46" s="36"/>
    </row>
    <row r="47" spans="3:23" ht="18" customHeight="1" x14ac:dyDescent="0.3">
      <c r="C47" s="32"/>
      <c r="D47" s="32"/>
      <c r="E47" s="32"/>
      <c r="F47" s="32"/>
      <c r="G47" s="32"/>
      <c r="H47" s="32"/>
      <c r="I47" s="32"/>
      <c r="J47" s="32"/>
      <c r="K47" s="32"/>
      <c r="N47" s="36"/>
      <c r="O47" s="36"/>
      <c r="P47" s="36"/>
    </row>
    <row r="48" spans="3:23" ht="18" customHeight="1" x14ac:dyDescent="0.3">
      <c r="C48" s="32"/>
      <c r="D48" s="32"/>
      <c r="E48" s="32"/>
      <c r="F48" s="32"/>
      <c r="G48" s="32"/>
      <c r="H48" s="32"/>
      <c r="I48" s="32"/>
      <c r="J48" s="32"/>
      <c r="K48" s="32"/>
      <c r="N48" s="36"/>
      <c r="O48" s="36"/>
      <c r="P48" s="36"/>
      <c r="Q48" s="28"/>
      <c r="R48" s="28"/>
      <c r="S48" s="28"/>
      <c r="T48" s="28"/>
      <c r="U48" s="13"/>
      <c r="W48" s="13"/>
    </row>
    <row r="49" spans="3:23" ht="18" customHeight="1" x14ac:dyDescent="0.3">
      <c r="C49" s="32"/>
      <c r="D49" s="32"/>
      <c r="E49" s="32"/>
      <c r="F49" s="32"/>
      <c r="G49" s="32"/>
      <c r="H49" s="32"/>
      <c r="I49" s="32"/>
      <c r="J49" s="32"/>
      <c r="K49" s="32"/>
      <c r="N49" s="36"/>
      <c r="O49" s="36"/>
      <c r="P49" s="36"/>
      <c r="Q49" s="28"/>
      <c r="R49" s="28"/>
      <c r="S49" s="28"/>
      <c r="T49" s="28"/>
      <c r="U49" s="13"/>
      <c r="W49" s="13"/>
    </row>
    <row r="50" spans="3:23" ht="18" customHeight="1" x14ac:dyDescent="0.3">
      <c r="C50" s="32"/>
      <c r="D50" s="32"/>
      <c r="E50" s="32"/>
      <c r="F50" s="32"/>
      <c r="G50" s="32"/>
      <c r="H50" s="32"/>
      <c r="I50" s="32"/>
      <c r="J50" s="32"/>
      <c r="K50" s="32"/>
      <c r="N50" s="36"/>
      <c r="O50" s="36"/>
      <c r="P50" s="36"/>
      <c r="Q50" s="28"/>
      <c r="R50" s="28"/>
      <c r="S50" s="28"/>
      <c r="T50" s="28"/>
      <c r="U50" s="13"/>
      <c r="W50" s="13"/>
    </row>
    <row r="51" spans="3:23" ht="18" customHeight="1" x14ac:dyDescent="0.3">
      <c r="C51" s="32"/>
      <c r="D51" s="32"/>
      <c r="E51" s="32"/>
      <c r="F51" s="32"/>
      <c r="G51" s="32"/>
      <c r="H51" s="32"/>
      <c r="I51" s="32"/>
      <c r="J51" s="32"/>
      <c r="K51" s="32"/>
      <c r="N51" s="36"/>
      <c r="O51" s="36"/>
      <c r="P51" s="36"/>
      <c r="Q51" s="28"/>
      <c r="R51" s="28"/>
      <c r="S51" s="28"/>
      <c r="T51" s="28"/>
      <c r="U51" s="13"/>
      <c r="W51" s="13"/>
    </row>
    <row r="52" spans="3:23" ht="18" customHeight="1" x14ac:dyDescent="0.3">
      <c r="C52" s="32"/>
      <c r="D52" s="32"/>
      <c r="E52" s="32"/>
      <c r="F52" s="32"/>
      <c r="G52" s="32"/>
      <c r="H52" s="32"/>
      <c r="I52" s="32"/>
      <c r="J52" s="32"/>
      <c r="K52" s="32"/>
      <c r="N52" s="36"/>
      <c r="O52" s="36"/>
      <c r="P52" s="36"/>
      <c r="Q52" s="28"/>
      <c r="R52" s="28"/>
      <c r="S52" s="28"/>
      <c r="T52" s="28"/>
      <c r="U52" s="13"/>
      <c r="W52" s="13"/>
    </row>
    <row r="53" spans="3:23" ht="18" customHeight="1" x14ac:dyDescent="0.3">
      <c r="C53" s="32"/>
      <c r="D53" s="32"/>
      <c r="E53" s="32"/>
      <c r="F53" s="28"/>
      <c r="G53" s="32"/>
      <c r="H53" s="32"/>
      <c r="I53" s="32"/>
      <c r="J53" s="32"/>
      <c r="K53" s="32"/>
      <c r="N53" s="36"/>
      <c r="O53" s="36"/>
      <c r="P53" s="36"/>
      <c r="Q53" s="28"/>
      <c r="R53" s="28"/>
      <c r="S53" s="28"/>
      <c r="T53" s="28"/>
      <c r="U53" s="13"/>
      <c r="W53" s="13"/>
    </row>
    <row r="54" spans="3:23" ht="18" customHeight="1" x14ac:dyDescent="0.3">
      <c r="C54" s="32"/>
      <c r="D54" s="32"/>
      <c r="E54" s="32"/>
      <c r="F54" s="28"/>
      <c r="G54" s="32"/>
      <c r="H54" s="32"/>
      <c r="I54" s="32"/>
      <c r="J54" s="32"/>
      <c r="K54" s="32"/>
      <c r="N54" s="36"/>
      <c r="O54" s="36"/>
      <c r="P54" s="36"/>
      <c r="Q54" s="28"/>
      <c r="R54" s="28"/>
      <c r="S54" s="28"/>
      <c r="T54" s="28"/>
      <c r="U54" s="13"/>
      <c r="W54" s="13"/>
    </row>
    <row r="55" spans="3:23" ht="18" customHeight="1" x14ac:dyDescent="0.3">
      <c r="C55" s="32"/>
      <c r="D55" s="32"/>
      <c r="E55" s="32"/>
      <c r="F55" s="28"/>
      <c r="G55" s="32"/>
      <c r="H55" s="32"/>
      <c r="I55" s="32"/>
      <c r="J55" s="32"/>
      <c r="K55" s="32"/>
      <c r="N55" s="36"/>
      <c r="O55" s="36"/>
      <c r="P55" s="36"/>
      <c r="R55" s="28"/>
      <c r="S55" s="28"/>
      <c r="T55" s="28"/>
      <c r="U55" s="13"/>
      <c r="W55" s="13"/>
    </row>
    <row r="56" spans="3:23" ht="18" customHeight="1" x14ac:dyDescent="0.3">
      <c r="C56" s="32"/>
      <c r="D56" s="32"/>
      <c r="E56" s="32"/>
      <c r="F56" s="28"/>
      <c r="G56" s="32"/>
      <c r="H56" s="32"/>
      <c r="I56" s="32"/>
      <c r="J56" s="32"/>
      <c r="K56" s="32"/>
      <c r="N56" s="36"/>
      <c r="O56" s="36"/>
      <c r="P56" s="36"/>
      <c r="R56" s="28"/>
      <c r="S56" s="28"/>
      <c r="T56" s="28"/>
      <c r="U56" s="13"/>
      <c r="W56" s="13"/>
    </row>
    <row r="57" spans="3:23" ht="18" customHeight="1" x14ac:dyDescent="0.3">
      <c r="C57" s="32"/>
      <c r="D57" s="32"/>
      <c r="E57" s="32"/>
      <c r="F57" s="28"/>
      <c r="G57" s="32"/>
      <c r="H57" s="32"/>
      <c r="I57" s="32"/>
      <c r="J57" s="32"/>
      <c r="K57" s="32"/>
      <c r="N57" s="36"/>
      <c r="O57" s="36"/>
      <c r="P57" s="36"/>
      <c r="R57" s="28"/>
      <c r="S57" s="28"/>
      <c r="T57" s="28"/>
      <c r="U57" s="13"/>
      <c r="W57" s="13"/>
    </row>
    <row r="58" spans="3:23" ht="18" customHeight="1" x14ac:dyDescent="0.3">
      <c r="C58" s="32"/>
      <c r="D58" s="32"/>
      <c r="E58" s="32"/>
      <c r="F58" s="34"/>
      <c r="G58" s="32"/>
      <c r="H58" s="32"/>
      <c r="I58" s="32"/>
      <c r="J58" s="32"/>
      <c r="K58" s="32"/>
      <c r="N58" s="36"/>
      <c r="O58" s="36"/>
      <c r="P58" s="36"/>
      <c r="R58" s="28"/>
    </row>
    <row r="59" spans="3:23" ht="18" customHeight="1" x14ac:dyDescent="0.3">
      <c r="C59" s="32"/>
      <c r="D59" s="32"/>
      <c r="E59" s="32"/>
      <c r="F59" s="32"/>
      <c r="G59" s="32"/>
      <c r="H59" s="32"/>
      <c r="I59" s="32"/>
      <c r="J59" s="32"/>
      <c r="K59" s="32"/>
      <c r="N59" s="36"/>
      <c r="O59" s="36"/>
      <c r="P59" s="36"/>
      <c r="R59" s="28"/>
      <c r="S59" s="28"/>
    </row>
    <row r="60" spans="3:23" ht="18" customHeight="1" x14ac:dyDescent="0.3">
      <c r="C60" s="32"/>
      <c r="D60" s="32"/>
      <c r="E60" s="32"/>
      <c r="F60" s="32"/>
      <c r="G60" s="32"/>
      <c r="H60" s="32"/>
      <c r="I60" s="32"/>
      <c r="J60" s="32"/>
      <c r="K60" s="47"/>
      <c r="L60" s="37"/>
      <c r="N60" s="36"/>
      <c r="O60" s="36"/>
      <c r="P60" s="36"/>
      <c r="R60" s="34"/>
      <c r="S60" s="35"/>
    </row>
    <row r="61" spans="3:23" ht="18" customHeight="1" x14ac:dyDescent="0.3">
      <c r="C61" s="32"/>
      <c r="D61" s="32"/>
      <c r="E61" s="32"/>
      <c r="F61" s="32"/>
      <c r="G61" s="32"/>
      <c r="H61" s="32"/>
      <c r="I61" s="32"/>
      <c r="J61" s="32"/>
      <c r="K61" s="32"/>
      <c r="N61" s="36"/>
      <c r="O61" s="36"/>
      <c r="P61" s="36"/>
    </row>
    <row r="62" spans="3:23" ht="18" customHeight="1" x14ac:dyDescent="0.3">
      <c r="C62" s="32"/>
      <c r="D62" s="32"/>
      <c r="E62" s="32"/>
      <c r="F62" s="32"/>
      <c r="G62" s="32"/>
      <c r="H62" s="32"/>
      <c r="I62" s="32"/>
      <c r="J62" s="32"/>
      <c r="K62" s="32"/>
      <c r="N62" s="36"/>
      <c r="O62" s="36"/>
      <c r="P62" s="36"/>
    </row>
    <row r="63" spans="3:23" ht="18" customHeight="1" x14ac:dyDescent="0.3">
      <c r="C63" s="32"/>
      <c r="D63" s="32"/>
      <c r="E63" s="32"/>
      <c r="F63" s="32"/>
      <c r="G63" s="32"/>
      <c r="H63" s="32"/>
      <c r="I63" s="32"/>
      <c r="J63" s="32"/>
      <c r="K63" s="32"/>
      <c r="N63" s="36"/>
      <c r="O63" s="36"/>
      <c r="P63" s="36"/>
    </row>
    <row r="64" spans="3:23" ht="18" customHeight="1" x14ac:dyDescent="0.3">
      <c r="C64" s="32"/>
      <c r="D64" s="32"/>
      <c r="E64" s="32"/>
      <c r="F64" s="32"/>
      <c r="G64" s="32"/>
      <c r="H64" s="32"/>
      <c r="I64" s="32"/>
      <c r="J64" s="32"/>
      <c r="K64" s="32"/>
      <c r="N64" s="36"/>
      <c r="O64" s="36"/>
      <c r="P64" s="36"/>
      <c r="U64" s="13"/>
      <c r="W64" s="13"/>
    </row>
    <row r="65" spans="3:23" ht="18" customHeight="1" x14ac:dyDescent="0.3">
      <c r="C65" s="32"/>
      <c r="D65" s="32"/>
      <c r="E65" s="32"/>
      <c r="F65" s="32"/>
      <c r="G65" s="32"/>
      <c r="H65" s="32"/>
      <c r="I65" s="32"/>
      <c r="J65" s="32"/>
      <c r="K65" s="32"/>
      <c r="N65" s="36"/>
      <c r="O65" s="36"/>
      <c r="P65" s="36"/>
      <c r="U65" s="13"/>
      <c r="W65" s="13"/>
    </row>
    <row r="66" spans="3:23" ht="18" customHeight="1" x14ac:dyDescent="0.3">
      <c r="C66" s="32"/>
      <c r="D66" s="32"/>
      <c r="E66" s="32"/>
      <c r="F66" s="32"/>
      <c r="G66" s="32"/>
      <c r="H66" s="32"/>
      <c r="I66" s="32"/>
      <c r="J66" s="32"/>
      <c r="K66" s="32"/>
      <c r="N66" s="36"/>
      <c r="O66" s="36"/>
      <c r="P66" s="36"/>
      <c r="U66" s="13"/>
      <c r="W66" s="13"/>
    </row>
    <row r="67" spans="3:23" ht="18" customHeight="1" x14ac:dyDescent="0.3">
      <c r="C67" s="32"/>
      <c r="D67" s="32"/>
      <c r="E67" s="32"/>
      <c r="F67" s="32"/>
      <c r="G67" s="32"/>
      <c r="H67" s="32"/>
      <c r="I67" s="32"/>
      <c r="J67" s="32"/>
      <c r="K67" s="32"/>
      <c r="N67" s="36"/>
      <c r="O67" s="36"/>
      <c r="P67" s="36"/>
      <c r="U67" s="13"/>
      <c r="W67" s="13"/>
    </row>
    <row r="68" spans="3:23" ht="18" customHeight="1" x14ac:dyDescent="0.3">
      <c r="C68" s="32"/>
      <c r="D68" s="32"/>
      <c r="E68" s="32"/>
      <c r="F68" s="32"/>
      <c r="G68" s="32"/>
      <c r="H68" s="32"/>
      <c r="I68" s="32"/>
      <c r="J68" s="32"/>
      <c r="K68" s="32"/>
      <c r="N68" s="36"/>
      <c r="O68" s="36"/>
      <c r="P68" s="36"/>
      <c r="U68" s="13"/>
      <c r="W68" s="13"/>
    </row>
    <row r="69" spans="3:23" ht="18" customHeight="1" x14ac:dyDescent="0.3">
      <c r="C69" s="32"/>
      <c r="D69" s="32"/>
      <c r="E69" s="32"/>
      <c r="F69" s="32"/>
      <c r="G69" s="32"/>
      <c r="H69" s="32"/>
      <c r="I69" s="32"/>
      <c r="J69" s="32"/>
      <c r="K69" s="32"/>
      <c r="N69" s="36"/>
      <c r="O69" s="36"/>
      <c r="P69" s="36"/>
      <c r="U69" s="13"/>
      <c r="W69" s="13"/>
    </row>
    <row r="70" spans="3:23" ht="18" customHeight="1" x14ac:dyDescent="0.3">
      <c r="C70" s="32"/>
      <c r="D70" s="32"/>
      <c r="E70" s="32"/>
      <c r="F70" s="32"/>
      <c r="G70" s="32"/>
      <c r="H70" s="32"/>
      <c r="I70" s="32"/>
      <c r="J70" s="32"/>
      <c r="K70" s="32"/>
      <c r="N70" s="36"/>
      <c r="O70" s="36"/>
      <c r="P70" s="36"/>
      <c r="U70" s="13"/>
      <c r="W70" s="13"/>
    </row>
    <row r="71" spans="3:23" ht="18" customHeight="1" x14ac:dyDescent="0.3">
      <c r="C71" s="32"/>
      <c r="D71" s="32"/>
      <c r="E71" s="32"/>
      <c r="F71" s="32"/>
      <c r="G71" s="32"/>
      <c r="H71" s="32"/>
      <c r="I71" s="32"/>
      <c r="J71" s="32"/>
      <c r="K71" s="32"/>
      <c r="N71" s="36"/>
      <c r="O71" s="36"/>
      <c r="P71" s="36"/>
      <c r="U71" s="13"/>
      <c r="W71" s="13"/>
    </row>
    <row r="72" spans="3:23" ht="18" customHeight="1" x14ac:dyDescent="0.3">
      <c r="C72" s="32"/>
      <c r="D72" s="32"/>
      <c r="E72" s="32"/>
      <c r="F72" s="32"/>
      <c r="G72" s="32"/>
      <c r="H72" s="32"/>
      <c r="I72" s="32"/>
      <c r="J72" s="32"/>
      <c r="K72" s="32"/>
      <c r="N72" s="36"/>
      <c r="O72" s="36"/>
      <c r="P72" s="36"/>
      <c r="U72" s="13"/>
      <c r="W72" s="13"/>
    </row>
    <row r="73" spans="3:23" ht="18" customHeight="1" x14ac:dyDescent="0.3">
      <c r="C73" s="32"/>
      <c r="D73" s="32"/>
      <c r="E73" s="32"/>
      <c r="F73" s="32"/>
      <c r="G73" s="32"/>
      <c r="H73" s="32"/>
      <c r="I73" s="32"/>
      <c r="J73" s="32"/>
      <c r="K73" s="32"/>
      <c r="N73" s="36"/>
      <c r="O73" s="36"/>
      <c r="P73" s="36"/>
      <c r="U73" s="13"/>
      <c r="W73" s="13"/>
    </row>
    <row r="74" spans="3:23" ht="18" customHeight="1" x14ac:dyDescent="0.3">
      <c r="C74" s="32"/>
      <c r="D74" s="32"/>
      <c r="E74" s="32"/>
      <c r="F74" s="32"/>
      <c r="G74" s="32"/>
      <c r="H74" s="32"/>
      <c r="I74" s="32"/>
      <c r="J74" s="32"/>
      <c r="K74" s="32"/>
      <c r="N74" s="36"/>
      <c r="O74" s="36"/>
      <c r="P74" s="36"/>
      <c r="U74" s="13"/>
      <c r="W74" s="13"/>
    </row>
    <row r="75" spans="3:23" ht="18" customHeight="1" x14ac:dyDescent="0.3">
      <c r="C75" s="32"/>
      <c r="D75" s="32"/>
      <c r="E75" s="32"/>
      <c r="F75" s="32"/>
      <c r="G75" s="32"/>
      <c r="H75" s="32"/>
      <c r="I75" s="32"/>
      <c r="J75" s="32"/>
      <c r="K75" s="32"/>
      <c r="N75" s="36"/>
      <c r="O75" s="36"/>
      <c r="P75" s="36"/>
    </row>
    <row r="76" spans="3:23" ht="18" customHeight="1" x14ac:dyDescent="0.3">
      <c r="C76" s="32"/>
      <c r="D76" s="32"/>
      <c r="E76" s="32"/>
      <c r="F76" s="32"/>
      <c r="G76" s="32"/>
      <c r="H76" s="32"/>
      <c r="I76" s="32"/>
      <c r="J76" s="32"/>
      <c r="K76" s="47"/>
      <c r="L76" s="37"/>
      <c r="N76" s="36"/>
      <c r="O76" s="36"/>
      <c r="P76" s="36"/>
    </row>
    <row r="77" spans="3:23" ht="18" customHeight="1" x14ac:dyDescent="0.3">
      <c r="C77" s="32"/>
      <c r="D77" s="32"/>
      <c r="E77" s="32"/>
      <c r="F77" s="32"/>
      <c r="G77" s="32"/>
      <c r="H77" s="32"/>
      <c r="I77" s="32"/>
      <c r="J77" s="32"/>
      <c r="K77" s="32"/>
      <c r="N77" s="36"/>
      <c r="O77" s="36"/>
      <c r="P77" s="36"/>
    </row>
    <row r="78" spans="3:23" ht="18" customHeight="1" x14ac:dyDescent="0.3">
      <c r="C78" s="32"/>
      <c r="D78" s="32"/>
      <c r="E78" s="32"/>
      <c r="F78" s="32"/>
      <c r="G78" s="32"/>
      <c r="H78" s="32"/>
      <c r="I78" s="32"/>
      <c r="J78" s="32"/>
      <c r="K78" s="32"/>
      <c r="N78" s="36"/>
      <c r="O78" s="36"/>
      <c r="P78" s="36"/>
    </row>
    <row r="79" spans="3:23" ht="18" customHeight="1" x14ac:dyDescent="0.3">
      <c r="C79" s="32"/>
      <c r="D79" s="32"/>
      <c r="E79" s="32"/>
      <c r="F79" s="32"/>
      <c r="G79" s="32"/>
      <c r="H79" s="32"/>
      <c r="I79" s="32"/>
      <c r="J79" s="32"/>
      <c r="K79" s="32"/>
      <c r="N79" s="36"/>
      <c r="O79" s="36"/>
      <c r="P79" s="36"/>
    </row>
    <row r="80" spans="3:23" ht="18" customHeight="1" x14ac:dyDescent="0.3">
      <c r="C80" s="32"/>
      <c r="D80" s="32"/>
      <c r="E80" s="32"/>
      <c r="F80" s="32"/>
      <c r="G80" s="32"/>
      <c r="H80" s="32"/>
      <c r="I80" s="32"/>
      <c r="J80" s="32"/>
      <c r="K80" s="32"/>
      <c r="N80" s="36"/>
      <c r="O80" s="36"/>
      <c r="P80" s="28"/>
      <c r="U80" s="13"/>
      <c r="W80" s="13"/>
    </row>
    <row r="81" spans="2:23" ht="18" customHeight="1" x14ac:dyDescent="0.3">
      <c r="C81" s="32"/>
      <c r="D81" s="32"/>
      <c r="E81" s="32"/>
      <c r="F81" s="32"/>
      <c r="G81" s="32"/>
      <c r="H81" s="32"/>
      <c r="I81" s="32"/>
      <c r="J81" s="32"/>
      <c r="K81" s="32"/>
      <c r="N81" s="36"/>
      <c r="O81" s="36"/>
      <c r="P81" s="28"/>
      <c r="U81" s="13"/>
      <c r="W81" s="13"/>
    </row>
    <row r="82" spans="2:23" ht="18" customHeight="1" x14ac:dyDescent="0.3">
      <c r="C82" s="32"/>
      <c r="D82" s="32"/>
      <c r="E82" s="32"/>
      <c r="F82" s="32"/>
      <c r="G82" s="32"/>
      <c r="H82" s="32"/>
      <c r="I82" s="32"/>
      <c r="J82" s="32"/>
      <c r="K82" s="32"/>
      <c r="N82" s="36"/>
      <c r="O82" s="36"/>
      <c r="P82" s="28"/>
      <c r="U82" s="13"/>
      <c r="W82" s="13"/>
    </row>
    <row r="83" spans="2:23" ht="18" customHeight="1" x14ac:dyDescent="0.3">
      <c r="C83" s="32"/>
      <c r="D83" s="32"/>
      <c r="E83" s="32"/>
      <c r="F83" s="32"/>
      <c r="G83" s="32"/>
      <c r="H83" s="32"/>
      <c r="I83" s="32"/>
      <c r="J83" s="32"/>
      <c r="K83" s="32"/>
      <c r="N83" s="36"/>
      <c r="O83" s="36"/>
      <c r="P83" s="28"/>
      <c r="U83" s="13"/>
      <c r="W83" s="13"/>
    </row>
    <row r="84" spans="2:23" ht="18" customHeight="1" x14ac:dyDescent="0.3">
      <c r="C84" s="32"/>
      <c r="D84" s="32"/>
      <c r="E84" s="32"/>
      <c r="F84" s="32"/>
      <c r="G84" s="32"/>
      <c r="H84" s="32"/>
      <c r="I84" s="32"/>
      <c r="J84" s="32"/>
      <c r="K84" s="32"/>
      <c r="N84" s="36"/>
      <c r="O84" s="36"/>
      <c r="P84" s="28"/>
      <c r="U84" s="13"/>
      <c r="W84" s="13"/>
    </row>
    <row r="85" spans="2:23" ht="18" customHeight="1" x14ac:dyDescent="0.3">
      <c r="C85" s="32"/>
      <c r="D85" s="32"/>
      <c r="E85" s="32"/>
      <c r="F85" s="32"/>
      <c r="G85" s="32"/>
      <c r="H85" s="32"/>
      <c r="I85" s="32"/>
      <c r="J85" s="32"/>
      <c r="K85" s="32"/>
      <c r="N85" s="36"/>
      <c r="O85" s="36"/>
      <c r="P85" s="28"/>
      <c r="U85" s="13"/>
      <c r="W85" s="13"/>
    </row>
    <row r="86" spans="2:23" ht="18" customHeight="1" x14ac:dyDescent="0.3">
      <c r="C86" s="32"/>
      <c r="D86" s="32"/>
      <c r="E86" s="32"/>
      <c r="F86" s="32"/>
      <c r="G86" s="32"/>
      <c r="H86" s="32"/>
      <c r="I86" s="32"/>
      <c r="J86" s="32"/>
      <c r="K86" s="32"/>
      <c r="N86" s="36"/>
      <c r="O86" s="36"/>
      <c r="P86" s="28"/>
      <c r="U86" s="13"/>
      <c r="W86" s="13"/>
    </row>
    <row r="87" spans="2:23" ht="18" customHeight="1" x14ac:dyDescent="0.3">
      <c r="C87" s="32"/>
      <c r="D87" s="32"/>
      <c r="E87" s="32"/>
      <c r="F87" s="32"/>
      <c r="G87" s="32"/>
      <c r="H87" s="32"/>
      <c r="I87" s="32"/>
      <c r="J87" s="32"/>
      <c r="K87" s="32"/>
      <c r="N87" s="36"/>
      <c r="O87" s="36"/>
      <c r="P87" s="28"/>
    </row>
    <row r="88" spans="2:23" ht="18" customHeight="1" x14ac:dyDescent="0.3">
      <c r="C88" s="32"/>
      <c r="D88" s="32"/>
      <c r="E88" s="32"/>
      <c r="F88" s="32"/>
      <c r="G88" s="32"/>
      <c r="H88" s="32"/>
      <c r="I88" s="32"/>
      <c r="J88" s="32"/>
      <c r="K88" s="32"/>
      <c r="N88" s="36"/>
      <c r="O88" s="36"/>
      <c r="P88" s="28"/>
    </row>
    <row r="89" spans="2:23" ht="18" customHeight="1" x14ac:dyDescent="0.3">
      <c r="C89" s="32"/>
      <c r="D89" s="32"/>
      <c r="E89" s="32"/>
      <c r="F89" s="32"/>
      <c r="G89" s="32"/>
      <c r="H89" s="32"/>
      <c r="I89" s="32"/>
      <c r="J89" s="32"/>
      <c r="K89" s="32"/>
      <c r="N89" s="36"/>
      <c r="O89" s="36"/>
      <c r="P89" s="28"/>
    </row>
    <row r="90" spans="2:23" ht="18" customHeight="1" x14ac:dyDescent="0.3">
      <c r="C90" s="32"/>
      <c r="D90" s="32"/>
      <c r="E90" s="32"/>
      <c r="F90" s="32"/>
      <c r="G90" s="32"/>
      <c r="H90" s="32"/>
      <c r="I90" s="32"/>
      <c r="J90" s="32"/>
      <c r="K90" s="32"/>
      <c r="N90" s="36"/>
      <c r="O90" s="36"/>
      <c r="P90" s="36"/>
    </row>
    <row r="91" spans="2:23" ht="18" customHeight="1" x14ac:dyDescent="0.3">
      <c r="B91" s="37"/>
      <c r="C91" s="32"/>
      <c r="D91" s="32"/>
      <c r="E91" s="32"/>
      <c r="F91" s="32"/>
      <c r="G91" s="32"/>
      <c r="H91" s="32"/>
      <c r="I91" s="32"/>
      <c r="J91" s="32"/>
      <c r="K91" s="32"/>
      <c r="N91" s="36"/>
      <c r="O91" s="36"/>
      <c r="P91" s="36"/>
    </row>
    <row r="92" spans="2:23" ht="18" customHeight="1" x14ac:dyDescent="0.3">
      <c r="C92" s="32"/>
      <c r="D92" s="32"/>
      <c r="E92" s="32"/>
      <c r="F92" s="32"/>
      <c r="G92" s="32"/>
      <c r="H92" s="32"/>
      <c r="I92" s="32"/>
      <c r="J92" s="32"/>
      <c r="K92" s="47"/>
      <c r="L92" s="37"/>
      <c r="N92" s="36"/>
      <c r="O92" s="36"/>
      <c r="P92" s="36"/>
    </row>
    <row r="93" spans="2:23" ht="18" customHeight="1" x14ac:dyDescent="0.3">
      <c r="C93" s="32"/>
      <c r="D93" s="32"/>
      <c r="E93" s="32"/>
      <c r="F93" s="32"/>
      <c r="G93" s="32"/>
      <c r="H93" s="32"/>
      <c r="I93" s="32"/>
      <c r="J93" s="32"/>
      <c r="K93" s="32"/>
      <c r="N93" s="36"/>
      <c r="O93" s="36"/>
      <c r="P93" s="36"/>
    </row>
    <row r="94" spans="2:23" ht="18" customHeight="1" x14ac:dyDescent="0.3">
      <c r="C94" s="32"/>
      <c r="D94" s="32"/>
      <c r="E94" s="32"/>
      <c r="F94" s="32"/>
      <c r="G94" s="32"/>
      <c r="H94" s="32"/>
      <c r="I94" s="32"/>
      <c r="J94" s="32"/>
      <c r="K94" s="32"/>
      <c r="N94" s="36"/>
      <c r="O94" s="36"/>
      <c r="P94" s="36"/>
    </row>
    <row r="95" spans="2:23" ht="18" customHeight="1" x14ac:dyDescent="0.3">
      <c r="C95" s="32"/>
      <c r="D95" s="32"/>
      <c r="E95" s="32"/>
      <c r="F95" s="32"/>
      <c r="G95" s="32"/>
      <c r="H95" s="32"/>
      <c r="I95" s="32"/>
      <c r="J95" s="32"/>
      <c r="K95" s="32"/>
      <c r="N95" s="36"/>
      <c r="O95" s="36"/>
      <c r="P95" s="36"/>
    </row>
    <row r="96" spans="2:23" ht="18" customHeight="1" x14ac:dyDescent="0.3">
      <c r="C96" s="32"/>
      <c r="D96" s="32"/>
      <c r="E96" s="32"/>
      <c r="F96" s="32"/>
      <c r="G96" s="32"/>
      <c r="H96" s="32"/>
      <c r="I96" s="32"/>
      <c r="J96" s="32"/>
      <c r="K96" s="32"/>
      <c r="N96" s="36"/>
      <c r="O96" s="36"/>
      <c r="P96" s="36"/>
      <c r="U96" s="13"/>
      <c r="W96" s="13"/>
    </row>
    <row r="97" spans="1:29" ht="18" customHeight="1" x14ac:dyDescent="0.3">
      <c r="C97" s="32"/>
      <c r="D97" s="32"/>
      <c r="E97" s="32"/>
      <c r="F97" s="32"/>
      <c r="G97" s="32"/>
      <c r="H97" s="32"/>
      <c r="I97" s="32"/>
      <c r="J97" s="32"/>
      <c r="K97" s="32"/>
      <c r="N97" s="36"/>
      <c r="O97" s="36"/>
      <c r="P97" s="36"/>
      <c r="U97" s="13"/>
      <c r="W97" s="13"/>
    </row>
    <row r="98" spans="1:29" ht="18" customHeight="1" x14ac:dyDescent="0.3">
      <c r="C98" s="32"/>
      <c r="D98" s="32"/>
      <c r="E98" s="32"/>
      <c r="F98" s="32"/>
      <c r="G98" s="32"/>
      <c r="H98" s="32"/>
      <c r="I98" s="32"/>
      <c r="J98" s="32"/>
      <c r="K98" s="32"/>
      <c r="N98" s="36"/>
      <c r="O98" s="36"/>
      <c r="P98" s="36"/>
      <c r="U98" s="13"/>
      <c r="W98" s="13"/>
    </row>
    <row r="99" spans="1:29" ht="18" customHeight="1" x14ac:dyDescent="0.3">
      <c r="C99" s="32"/>
      <c r="D99" s="32"/>
      <c r="E99" s="32"/>
      <c r="F99" s="32"/>
      <c r="G99" s="32"/>
      <c r="H99" s="32"/>
      <c r="I99" s="32"/>
      <c r="J99" s="32"/>
      <c r="K99" s="32"/>
      <c r="N99" s="36"/>
      <c r="O99" s="36"/>
      <c r="P99" s="36"/>
      <c r="U99" s="13"/>
      <c r="W99" s="13"/>
    </row>
    <row r="100" spans="1:29" ht="18" customHeight="1" x14ac:dyDescent="0.3">
      <c r="C100" s="32"/>
      <c r="D100" s="32"/>
      <c r="E100" s="32"/>
      <c r="F100" s="32"/>
      <c r="G100" s="32"/>
      <c r="H100" s="32"/>
      <c r="I100" s="32"/>
      <c r="J100" s="32"/>
      <c r="K100" s="32"/>
      <c r="N100" s="36"/>
      <c r="O100" s="36"/>
      <c r="P100" s="36"/>
      <c r="U100" s="13"/>
      <c r="W100" s="13"/>
    </row>
    <row r="101" spans="1:29" ht="18" customHeight="1" x14ac:dyDescent="0.3">
      <c r="C101" s="32"/>
      <c r="D101" s="32"/>
      <c r="E101" s="32"/>
      <c r="F101" s="32"/>
      <c r="G101" s="32"/>
      <c r="H101" s="32"/>
      <c r="I101" s="32"/>
      <c r="J101" s="32"/>
      <c r="K101" s="32"/>
      <c r="N101" s="36"/>
      <c r="O101" s="36"/>
      <c r="P101" s="36"/>
      <c r="U101" s="13"/>
      <c r="W101" s="13"/>
    </row>
    <row r="102" spans="1:29" ht="18" customHeight="1" x14ac:dyDescent="0.3">
      <c r="C102" s="32"/>
      <c r="D102" s="32"/>
      <c r="E102" s="32"/>
      <c r="F102" s="32"/>
      <c r="G102" s="32"/>
      <c r="H102" s="32"/>
      <c r="I102" s="32"/>
      <c r="J102" s="32"/>
      <c r="K102" s="32"/>
      <c r="N102" s="36"/>
      <c r="O102" s="36"/>
      <c r="P102" s="36"/>
    </row>
    <row r="103" spans="1:29" ht="18" customHeight="1" x14ac:dyDescent="0.3">
      <c r="C103" s="32"/>
      <c r="D103" s="32"/>
      <c r="E103" s="32"/>
      <c r="F103" s="32"/>
      <c r="G103" s="32"/>
      <c r="H103" s="32"/>
      <c r="I103" s="32"/>
      <c r="J103" s="32"/>
      <c r="K103" s="32"/>
      <c r="N103" s="36"/>
      <c r="O103" s="36"/>
      <c r="P103" s="36"/>
    </row>
    <row r="104" spans="1:29" ht="18" customHeight="1" x14ac:dyDescent="0.3">
      <c r="A104" s="38"/>
      <c r="C104" s="32"/>
      <c r="D104" s="32"/>
      <c r="E104" s="32"/>
      <c r="F104" s="32"/>
      <c r="G104" s="32"/>
      <c r="H104" s="32"/>
      <c r="I104" s="32"/>
      <c r="J104" s="32"/>
      <c r="K104" s="32"/>
      <c r="N104" s="36"/>
      <c r="O104" s="36"/>
      <c r="P104" s="36"/>
      <c r="AC104" s="32"/>
    </row>
    <row r="105" spans="1:29" ht="18" customHeight="1" x14ac:dyDescent="0.3">
      <c r="C105" s="32"/>
      <c r="D105" s="32"/>
      <c r="E105" s="32"/>
      <c r="F105" s="32"/>
      <c r="G105" s="32"/>
      <c r="H105" s="32"/>
      <c r="I105" s="32"/>
      <c r="J105" s="32"/>
      <c r="K105" s="32"/>
      <c r="N105" s="36"/>
      <c r="O105" s="36"/>
      <c r="P105" s="36"/>
      <c r="AC105" s="32"/>
    </row>
    <row r="106" spans="1:29" ht="18" customHeight="1" x14ac:dyDescent="0.3">
      <c r="C106" s="32"/>
      <c r="D106" s="32"/>
      <c r="E106" s="32"/>
      <c r="F106" s="32"/>
      <c r="G106" s="32"/>
      <c r="H106" s="32"/>
      <c r="I106" s="32"/>
      <c r="J106" s="32"/>
      <c r="K106" s="32"/>
      <c r="N106" s="36"/>
      <c r="O106" s="36"/>
      <c r="P106" s="36"/>
      <c r="AC106" s="32"/>
    </row>
    <row r="107" spans="1:29" ht="18" customHeight="1" x14ac:dyDescent="0.3">
      <c r="B107" s="37"/>
      <c r="C107" s="32"/>
      <c r="D107" s="32"/>
      <c r="E107" s="32"/>
      <c r="F107" s="32"/>
      <c r="G107" s="32"/>
      <c r="H107" s="32"/>
      <c r="I107" s="32"/>
      <c r="J107" s="32"/>
      <c r="K107" s="32"/>
      <c r="N107" s="36"/>
      <c r="O107" s="36"/>
      <c r="P107" s="36"/>
      <c r="AC107" s="32"/>
    </row>
    <row r="108" spans="1:29" ht="18" customHeight="1" x14ac:dyDescent="0.3">
      <c r="C108" s="32"/>
      <c r="D108" s="32"/>
      <c r="E108" s="32"/>
      <c r="F108" s="32"/>
      <c r="G108" s="32"/>
      <c r="H108" s="32"/>
      <c r="I108" s="32"/>
      <c r="J108" s="32"/>
      <c r="K108" s="47"/>
      <c r="L108" s="37"/>
      <c r="N108" s="36"/>
      <c r="O108" s="36"/>
      <c r="P108" s="36"/>
      <c r="AC108" s="32"/>
    </row>
    <row r="109" spans="1:29" ht="18" customHeight="1" x14ac:dyDescent="0.3">
      <c r="C109" s="32"/>
      <c r="D109" s="32"/>
      <c r="E109" s="32"/>
      <c r="F109" s="32"/>
      <c r="G109" s="32"/>
      <c r="H109" s="32"/>
      <c r="I109" s="32"/>
      <c r="J109" s="32"/>
      <c r="K109" s="32"/>
      <c r="N109" s="36"/>
      <c r="O109" s="36"/>
      <c r="P109" s="36"/>
      <c r="AC109" s="32"/>
    </row>
    <row r="110" spans="1:29" ht="18" customHeight="1" x14ac:dyDescent="0.3">
      <c r="C110" s="32"/>
      <c r="D110" s="32"/>
      <c r="E110" s="32"/>
      <c r="F110" s="32"/>
      <c r="G110" s="32"/>
      <c r="H110" s="32"/>
      <c r="I110" s="32"/>
      <c r="J110" s="32"/>
      <c r="K110" s="32"/>
      <c r="N110" s="36"/>
      <c r="O110" s="36"/>
      <c r="P110" s="36"/>
      <c r="AB110" s="32"/>
      <c r="AC110" s="32"/>
    </row>
    <row r="111" spans="1:29" ht="18" customHeight="1" x14ac:dyDescent="0.3">
      <c r="C111" s="32"/>
      <c r="D111" s="32"/>
      <c r="E111" s="32"/>
      <c r="F111" s="32"/>
      <c r="G111" s="32"/>
      <c r="H111" s="32"/>
      <c r="I111" s="32"/>
      <c r="J111" s="32"/>
      <c r="K111" s="32"/>
      <c r="N111" s="36"/>
      <c r="O111" s="36"/>
      <c r="P111" s="36"/>
      <c r="AB111" s="32"/>
      <c r="AC111" s="32"/>
    </row>
    <row r="112" spans="1:29" ht="18" customHeight="1" x14ac:dyDescent="0.3">
      <c r="C112" s="32"/>
      <c r="D112" s="32"/>
      <c r="E112" s="32"/>
      <c r="F112" s="32"/>
      <c r="G112" s="32"/>
      <c r="H112" s="32"/>
      <c r="I112" s="32"/>
      <c r="J112" s="32"/>
      <c r="K112" s="32"/>
      <c r="N112" s="36"/>
      <c r="O112" s="36"/>
      <c r="P112" s="36"/>
      <c r="U112" s="13"/>
      <c r="W112" s="13"/>
      <c r="AB112" s="32"/>
      <c r="AC112" s="32"/>
    </row>
    <row r="113" spans="2:29" ht="18" customHeight="1" x14ac:dyDescent="0.3">
      <c r="C113" s="32"/>
      <c r="D113" s="32"/>
      <c r="E113" s="32"/>
      <c r="F113" s="32"/>
      <c r="G113" s="32"/>
      <c r="H113" s="32"/>
      <c r="I113" s="32"/>
      <c r="J113" s="32"/>
      <c r="K113" s="32"/>
      <c r="N113" s="36"/>
      <c r="O113" s="36"/>
      <c r="P113" s="36"/>
      <c r="U113" s="13"/>
      <c r="W113" s="13"/>
      <c r="AC113" s="32"/>
    </row>
    <row r="114" spans="2:29" ht="18" customHeight="1" x14ac:dyDescent="0.3">
      <c r="C114" s="32"/>
      <c r="D114" s="32"/>
      <c r="E114" s="32"/>
      <c r="F114" s="32"/>
      <c r="G114" s="32"/>
      <c r="H114" s="32"/>
      <c r="I114" s="32"/>
      <c r="J114" s="32"/>
      <c r="K114" s="32"/>
      <c r="N114" s="36"/>
      <c r="O114" s="36"/>
      <c r="P114" s="36"/>
      <c r="U114" s="13"/>
      <c r="W114" s="13"/>
      <c r="AC114" s="32"/>
    </row>
    <row r="115" spans="2:29" ht="18" customHeight="1" x14ac:dyDescent="0.3">
      <c r="C115" s="32"/>
      <c r="D115" s="32"/>
      <c r="E115" s="32"/>
      <c r="F115" s="32"/>
      <c r="G115" s="32"/>
      <c r="H115" s="32"/>
      <c r="I115" s="32"/>
      <c r="J115" s="32"/>
      <c r="K115" s="32"/>
      <c r="N115" s="36"/>
      <c r="O115" s="36"/>
      <c r="P115" s="36"/>
      <c r="U115" s="13"/>
      <c r="W115" s="13"/>
      <c r="AC115" s="32"/>
    </row>
    <row r="116" spans="2:29" ht="18" customHeight="1" x14ac:dyDescent="0.3">
      <c r="C116" s="32"/>
      <c r="D116" s="32"/>
      <c r="E116" s="32"/>
      <c r="F116" s="32"/>
      <c r="G116" s="32"/>
      <c r="H116" s="32"/>
      <c r="I116" s="32"/>
      <c r="J116" s="32"/>
      <c r="K116" s="32"/>
      <c r="N116" s="36"/>
      <c r="O116" s="13"/>
      <c r="P116" s="36"/>
      <c r="U116" s="13"/>
      <c r="W116" s="13"/>
      <c r="AC116" s="32"/>
    </row>
    <row r="117" spans="2:29" ht="18" customHeight="1" x14ac:dyDescent="0.3">
      <c r="C117" s="32"/>
      <c r="D117" s="32"/>
      <c r="E117" s="32"/>
      <c r="F117" s="32"/>
      <c r="G117" s="32"/>
      <c r="H117" s="32"/>
      <c r="I117" s="32"/>
      <c r="J117" s="32"/>
      <c r="K117" s="32"/>
      <c r="N117" s="36"/>
      <c r="O117" s="36"/>
      <c r="P117" s="36"/>
      <c r="U117" s="13"/>
      <c r="W117" s="13"/>
      <c r="AC117" s="32"/>
    </row>
    <row r="118" spans="2:29" ht="18" customHeight="1" x14ac:dyDescent="0.3">
      <c r="C118" s="32"/>
      <c r="D118" s="32"/>
      <c r="E118" s="32"/>
      <c r="F118" s="32"/>
      <c r="G118" s="32"/>
      <c r="H118" s="32"/>
      <c r="I118" s="32"/>
      <c r="J118" s="32"/>
      <c r="K118" s="32"/>
      <c r="N118" s="36"/>
      <c r="O118" s="36"/>
      <c r="P118" s="36"/>
      <c r="AC118" s="32"/>
    </row>
    <row r="119" spans="2:29" ht="18" customHeight="1" x14ac:dyDescent="0.3">
      <c r="C119" s="32"/>
      <c r="D119" s="32"/>
      <c r="E119" s="32"/>
      <c r="F119" s="32"/>
      <c r="G119" s="32"/>
      <c r="H119" s="32"/>
      <c r="I119" s="32"/>
      <c r="J119" s="32"/>
      <c r="K119" s="32"/>
      <c r="N119" s="36"/>
      <c r="O119" s="36"/>
      <c r="P119" s="36"/>
      <c r="AB119" s="32"/>
      <c r="AC119" s="32"/>
    </row>
    <row r="120" spans="2:29" ht="18" customHeight="1" x14ac:dyDescent="0.3">
      <c r="C120" s="32"/>
      <c r="D120" s="32"/>
      <c r="E120" s="32"/>
      <c r="F120" s="32"/>
      <c r="G120" s="32"/>
      <c r="H120" s="32"/>
      <c r="I120" s="32"/>
      <c r="J120" s="32"/>
      <c r="K120" s="32"/>
      <c r="N120" s="36"/>
      <c r="O120" s="36"/>
      <c r="P120" s="36"/>
      <c r="AB120" s="32"/>
      <c r="AC120" s="32"/>
    </row>
    <row r="121" spans="2:29" ht="18" customHeight="1" x14ac:dyDescent="0.3">
      <c r="C121" s="32"/>
      <c r="D121" s="32"/>
      <c r="E121" s="32"/>
      <c r="F121" s="32"/>
      <c r="G121" s="32"/>
      <c r="H121" s="32"/>
      <c r="I121" s="32"/>
      <c r="J121" s="32"/>
      <c r="K121" s="32"/>
      <c r="N121" s="36"/>
      <c r="O121" s="36"/>
      <c r="P121" s="36"/>
      <c r="AB121" s="32"/>
      <c r="AC121" s="32"/>
    </row>
    <row r="122" spans="2:29" ht="18" customHeight="1" x14ac:dyDescent="0.3">
      <c r="C122" s="32"/>
      <c r="D122" s="32"/>
      <c r="E122" s="32"/>
      <c r="F122" s="32"/>
      <c r="G122" s="32"/>
      <c r="H122" s="32"/>
      <c r="I122" s="32"/>
      <c r="J122" s="32"/>
      <c r="K122" s="32"/>
      <c r="N122" s="36"/>
      <c r="O122" s="36"/>
      <c r="P122" s="36"/>
      <c r="AC122" s="32"/>
    </row>
    <row r="123" spans="2:29" ht="18" customHeight="1" x14ac:dyDescent="0.3">
      <c r="B123" s="37"/>
      <c r="C123" s="32"/>
      <c r="D123" s="32"/>
      <c r="E123" s="32"/>
      <c r="F123" s="32"/>
      <c r="G123" s="32"/>
      <c r="H123" s="32"/>
      <c r="I123" s="32"/>
      <c r="J123" s="32"/>
      <c r="K123" s="32"/>
      <c r="N123" s="36"/>
      <c r="O123" s="36"/>
      <c r="P123" s="36"/>
      <c r="AC123" s="32"/>
    </row>
    <row r="124" spans="2:29" ht="18" customHeight="1" x14ac:dyDescent="0.3">
      <c r="C124" s="32"/>
      <c r="D124" s="32"/>
      <c r="E124" s="32"/>
      <c r="F124" s="32"/>
      <c r="G124" s="32"/>
      <c r="H124" s="32"/>
      <c r="I124" s="47"/>
      <c r="J124" s="32"/>
      <c r="K124" s="47"/>
      <c r="L124" s="37"/>
      <c r="N124" s="36"/>
      <c r="O124" s="36"/>
      <c r="P124" s="36"/>
      <c r="AC124" s="32"/>
    </row>
    <row r="125" spans="2:29" ht="18" customHeight="1" x14ac:dyDescent="0.3">
      <c r="C125" s="32"/>
      <c r="D125" s="32"/>
      <c r="E125" s="32"/>
      <c r="F125" s="32"/>
      <c r="G125" s="32"/>
      <c r="H125" s="32"/>
      <c r="I125" s="32"/>
      <c r="J125" s="32"/>
      <c r="K125" s="32"/>
      <c r="N125" s="36"/>
      <c r="O125" s="36"/>
      <c r="P125" s="36"/>
      <c r="AC125" s="32"/>
    </row>
    <row r="126" spans="2:29" ht="18" customHeight="1" x14ac:dyDescent="0.3">
      <c r="C126" s="32"/>
      <c r="D126" s="32"/>
      <c r="E126" s="32"/>
      <c r="F126" s="32"/>
      <c r="G126" s="32"/>
      <c r="H126" s="32"/>
      <c r="I126" s="32"/>
      <c r="J126" s="32"/>
      <c r="K126" s="32"/>
      <c r="N126" s="36"/>
      <c r="O126" s="36"/>
      <c r="P126" s="36"/>
      <c r="AC126" s="32"/>
    </row>
    <row r="127" spans="2:29" ht="18" customHeight="1" x14ac:dyDescent="0.3">
      <c r="C127" s="32"/>
      <c r="D127" s="32"/>
      <c r="E127" s="32"/>
      <c r="F127" s="32"/>
      <c r="G127" s="32"/>
      <c r="H127" s="32"/>
      <c r="I127" s="32"/>
      <c r="J127" s="32"/>
      <c r="K127" s="32"/>
      <c r="N127" s="36"/>
      <c r="O127" s="36"/>
      <c r="P127" s="36"/>
      <c r="AC127" s="32"/>
    </row>
    <row r="128" spans="2:29" ht="18" customHeight="1" x14ac:dyDescent="0.3">
      <c r="C128" s="32"/>
      <c r="D128" s="32"/>
      <c r="E128" s="32"/>
      <c r="F128" s="32"/>
      <c r="G128" s="32"/>
      <c r="H128" s="32"/>
      <c r="I128" s="32"/>
      <c r="J128" s="32"/>
      <c r="K128" s="32"/>
      <c r="N128" s="36"/>
      <c r="O128" s="36"/>
      <c r="P128" s="36"/>
      <c r="Q128" s="28"/>
      <c r="R128" s="28"/>
      <c r="S128" s="28"/>
      <c r="T128" s="28"/>
      <c r="U128" s="13"/>
      <c r="W128" s="13"/>
      <c r="AB128" s="32"/>
      <c r="AC128" s="32"/>
    </row>
    <row r="129" spans="1:29" ht="18" customHeight="1" x14ac:dyDescent="0.3">
      <c r="C129" s="32"/>
      <c r="D129" s="32"/>
      <c r="E129" s="32"/>
      <c r="F129" s="32"/>
      <c r="G129" s="32"/>
      <c r="H129" s="32"/>
      <c r="I129" s="32"/>
      <c r="J129" s="32"/>
      <c r="K129" s="32"/>
      <c r="N129" s="36"/>
      <c r="O129" s="36"/>
      <c r="P129" s="36"/>
      <c r="Q129" s="28"/>
      <c r="R129" s="28"/>
      <c r="S129" s="28"/>
      <c r="T129" s="28"/>
      <c r="U129" s="13"/>
      <c r="W129" s="13"/>
      <c r="AB129" s="32"/>
      <c r="AC129" s="32"/>
    </row>
    <row r="130" spans="1:29" ht="18" customHeight="1" x14ac:dyDescent="0.3">
      <c r="C130" s="32"/>
      <c r="D130" s="32"/>
      <c r="E130" s="32"/>
      <c r="F130" s="32"/>
      <c r="G130" s="32"/>
      <c r="H130" s="32"/>
      <c r="I130" s="32"/>
      <c r="J130" s="32"/>
      <c r="K130" s="32"/>
      <c r="N130" s="36"/>
      <c r="O130" s="36"/>
      <c r="P130" s="36"/>
      <c r="Q130" s="28"/>
      <c r="R130" s="28"/>
      <c r="S130" s="28"/>
      <c r="T130" s="28"/>
      <c r="U130" s="13"/>
      <c r="W130" s="13"/>
      <c r="AB130" s="32"/>
      <c r="AC130" s="32"/>
    </row>
    <row r="131" spans="1:29" ht="18" customHeight="1" x14ac:dyDescent="0.3">
      <c r="C131" s="32"/>
      <c r="D131" s="32"/>
      <c r="E131" s="32"/>
      <c r="F131" s="32"/>
      <c r="G131" s="32"/>
      <c r="H131" s="32"/>
      <c r="I131" s="32"/>
      <c r="J131" s="32"/>
      <c r="K131" s="32"/>
      <c r="N131" s="36"/>
      <c r="O131" s="36"/>
      <c r="P131" s="36"/>
      <c r="Q131" s="28"/>
      <c r="R131" s="28"/>
      <c r="S131" s="28"/>
      <c r="T131" s="28"/>
      <c r="U131" s="13"/>
      <c r="W131" s="13"/>
      <c r="AC131" s="32"/>
    </row>
    <row r="132" spans="1:29" ht="18" customHeight="1" x14ac:dyDescent="0.3">
      <c r="C132" s="32"/>
      <c r="D132" s="32"/>
      <c r="E132" s="32"/>
      <c r="F132" s="32"/>
      <c r="G132" s="32"/>
      <c r="H132" s="32"/>
      <c r="I132" s="32"/>
      <c r="J132" s="32"/>
      <c r="K132" s="32"/>
      <c r="N132" s="36"/>
      <c r="O132" s="36"/>
      <c r="P132" s="36"/>
      <c r="Q132" s="28"/>
      <c r="R132" s="28"/>
      <c r="S132" s="28"/>
      <c r="T132" s="28"/>
      <c r="U132" s="13"/>
      <c r="W132" s="13"/>
      <c r="AC132" s="32"/>
    </row>
    <row r="133" spans="1:29" ht="18" customHeight="1" x14ac:dyDescent="0.3">
      <c r="C133" s="32"/>
      <c r="D133" s="32"/>
      <c r="E133" s="32"/>
      <c r="F133" s="32"/>
      <c r="G133" s="32"/>
      <c r="H133" s="32"/>
      <c r="I133" s="32"/>
      <c r="J133" s="32"/>
      <c r="K133" s="32"/>
      <c r="N133" s="36"/>
      <c r="O133" s="36"/>
      <c r="P133" s="36"/>
      <c r="Q133" s="28"/>
      <c r="R133" s="28"/>
      <c r="S133" s="28"/>
      <c r="T133" s="28"/>
      <c r="U133" s="13"/>
      <c r="W133" s="13"/>
      <c r="AC133" s="32"/>
    </row>
    <row r="134" spans="1:29" ht="18" customHeight="1" x14ac:dyDescent="0.3">
      <c r="C134" s="32"/>
      <c r="D134" s="32"/>
      <c r="E134" s="32"/>
      <c r="F134" s="32"/>
      <c r="G134" s="32"/>
      <c r="H134" s="32"/>
      <c r="I134" s="32"/>
      <c r="J134" s="32"/>
      <c r="K134" s="32"/>
      <c r="N134" s="36"/>
      <c r="O134" s="36"/>
      <c r="P134" s="36"/>
      <c r="Q134" s="28"/>
      <c r="R134" s="28"/>
      <c r="S134" s="28"/>
      <c r="T134" s="28"/>
      <c r="AC134" s="32"/>
    </row>
    <row r="135" spans="1:29" ht="18" customHeight="1" x14ac:dyDescent="0.3">
      <c r="C135" s="32"/>
      <c r="D135" s="32"/>
      <c r="E135" s="32"/>
      <c r="F135" s="32"/>
      <c r="G135" s="32"/>
      <c r="H135" s="32"/>
      <c r="I135" s="32"/>
      <c r="J135" s="32"/>
      <c r="K135" s="32"/>
      <c r="N135" s="36"/>
      <c r="O135" s="36"/>
      <c r="P135" s="36"/>
      <c r="Q135" s="28"/>
      <c r="R135" s="28"/>
      <c r="S135" s="28"/>
      <c r="T135" s="28"/>
      <c r="AC135" s="32"/>
    </row>
    <row r="136" spans="1:29" ht="18" customHeight="1" x14ac:dyDescent="0.3">
      <c r="C136" s="32"/>
      <c r="D136" s="32"/>
      <c r="E136" s="32"/>
      <c r="F136" s="32"/>
      <c r="G136" s="32"/>
      <c r="H136" s="32"/>
      <c r="I136" s="32"/>
      <c r="J136" s="32"/>
      <c r="K136" s="32"/>
      <c r="N136" s="36"/>
      <c r="O136" s="36"/>
      <c r="P136" s="36"/>
      <c r="Q136" s="28"/>
      <c r="R136" s="28"/>
      <c r="S136" s="28"/>
      <c r="T136" s="28"/>
      <c r="AC136" s="32"/>
    </row>
    <row r="137" spans="1:29" ht="18" customHeight="1" x14ac:dyDescent="0.3">
      <c r="C137" s="32"/>
      <c r="D137" s="32"/>
      <c r="E137" s="32"/>
      <c r="F137" s="32"/>
      <c r="G137" s="32"/>
      <c r="H137" s="32"/>
      <c r="I137" s="32"/>
      <c r="J137" s="32"/>
      <c r="K137" s="32"/>
      <c r="N137" s="36"/>
      <c r="O137" s="36"/>
      <c r="P137" s="36"/>
      <c r="Q137" s="28"/>
      <c r="R137" s="28"/>
      <c r="S137" s="28"/>
      <c r="T137" s="28"/>
      <c r="AB137" s="32"/>
      <c r="AC137" s="32"/>
    </row>
    <row r="138" spans="1:29" ht="18" customHeight="1" x14ac:dyDescent="0.3">
      <c r="C138" s="32"/>
      <c r="D138" s="32"/>
      <c r="E138" s="32"/>
      <c r="F138" s="32"/>
      <c r="G138" s="32"/>
      <c r="H138" s="32"/>
      <c r="I138" s="32"/>
      <c r="J138" s="32"/>
      <c r="K138" s="32"/>
      <c r="N138" s="36"/>
      <c r="O138" s="36"/>
      <c r="P138" s="36"/>
      <c r="Q138" s="28"/>
      <c r="R138" s="28"/>
      <c r="S138" s="28"/>
      <c r="T138" s="28"/>
      <c r="AB138" s="32"/>
      <c r="AC138" s="32"/>
    </row>
    <row r="139" spans="1:29" ht="18" customHeight="1" x14ac:dyDescent="0.3">
      <c r="C139" s="32"/>
      <c r="D139" s="32"/>
      <c r="E139" s="32"/>
      <c r="F139" s="32"/>
      <c r="G139" s="32"/>
      <c r="H139" s="32"/>
      <c r="I139" s="32"/>
      <c r="J139" s="32"/>
      <c r="K139" s="32"/>
      <c r="N139" s="36"/>
      <c r="O139" s="36"/>
      <c r="P139" s="36"/>
      <c r="Q139" s="28"/>
      <c r="R139" s="28"/>
      <c r="S139" s="28"/>
      <c r="T139" s="28"/>
      <c r="AB139" s="32"/>
      <c r="AC139" s="32"/>
    </row>
    <row r="140" spans="1:29" ht="18" customHeight="1" x14ac:dyDescent="0.3">
      <c r="A140" s="48"/>
      <c r="C140" s="32"/>
      <c r="D140" s="32"/>
      <c r="E140" s="32"/>
      <c r="F140" s="32"/>
      <c r="G140" s="32"/>
      <c r="H140" s="32"/>
      <c r="I140" s="32"/>
      <c r="J140" s="32"/>
      <c r="K140" s="32"/>
      <c r="N140" s="36"/>
      <c r="O140" s="36"/>
      <c r="P140" s="36"/>
      <c r="Q140" s="28"/>
      <c r="R140" s="28"/>
      <c r="S140" s="28"/>
      <c r="T140" s="28"/>
      <c r="AB140" s="32"/>
      <c r="AC140" s="32"/>
    </row>
    <row r="141" spans="1:29" ht="18" customHeight="1" x14ac:dyDescent="0.3">
      <c r="C141" s="32"/>
      <c r="D141" s="32"/>
      <c r="E141" s="32"/>
      <c r="F141" s="32"/>
      <c r="G141" s="32"/>
      <c r="H141" s="32"/>
      <c r="I141" s="32"/>
      <c r="J141" s="32"/>
      <c r="K141" s="32"/>
      <c r="N141" s="36"/>
      <c r="O141" s="36"/>
      <c r="P141" s="36"/>
      <c r="Q141" s="28"/>
      <c r="R141" s="28"/>
      <c r="S141" s="28"/>
      <c r="T141" s="28"/>
      <c r="AB141" s="32"/>
      <c r="AC141" s="32"/>
    </row>
    <row r="142" spans="1:29" ht="18" customHeight="1" x14ac:dyDescent="0.3">
      <c r="C142" s="32"/>
      <c r="D142" s="32"/>
      <c r="E142" s="32"/>
      <c r="F142" s="32"/>
      <c r="G142" s="32"/>
      <c r="H142" s="32"/>
      <c r="I142" s="32"/>
      <c r="J142" s="32"/>
      <c r="K142" s="32"/>
      <c r="N142" s="36"/>
      <c r="O142" s="36"/>
      <c r="P142" s="36"/>
      <c r="Q142" s="28"/>
      <c r="R142" s="28"/>
      <c r="S142" s="28"/>
      <c r="T142" s="28"/>
      <c r="AB142" s="32"/>
      <c r="AC142" s="32"/>
    </row>
    <row r="143" spans="1:29" ht="18" customHeight="1" x14ac:dyDescent="0.3">
      <c r="C143" s="32"/>
      <c r="D143" s="32"/>
      <c r="E143" s="32"/>
      <c r="F143" s="32"/>
      <c r="G143" s="32"/>
      <c r="H143" s="32"/>
      <c r="I143" s="32"/>
      <c r="J143" s="32"/>
      <c r="K143" s="32"/>
      <c r="N143" s="36"/>
      <c r="O143" s="36"/>
      <c r="P143" s="36"/>
      <c r="Q143" s="28"/>
      <c r="R143" s="28"/>
      <c r="S143" s="28"/>
      <c r="T143" s="28"/>
      <c r="AB143" s="32"/>
      <c r="AC143" s="32"/>
    </row>
    <row r="144" spans="1:29" ht="18" customHeight="1" x14ac:dyDescent="0.3">
      <c r="C144" s="32"/>
      <c r="D144" s="32"/>
      <c r="E144" s="32"/>
      <c r="F144" s="32"/>
      <c r="G144" s="32"/>
      <c r="H144" s="32"/>
      <c r="I144" s="32"/>
      <c r="J144" s="32"/>
      <c r="K144" s="32"/>
      <c r="N144" s="36"/>
      <c r="O144" s="36"/>
      <c r="P144" s="36"/>
      <c r="Q144" s="28"/>
      <c r="R144" s="28"/>
      <c r="S144" s="28"/>
      <c r="T144" s="28"/>
      <c r="AB144" s="32"/>
      <c r="AC144" s="32"/>
    </row>
    <row r="145" spans="1:29" ht="18" customHeight="1" x14ac:dyDescent="0.3">
      <c r="C145" s="32"/>
      <c r="D145" s="32"/>
      <c r="E145" s="32"/>
      <c r="F145" s="32"/>
      <c r="G145" s="32"/>
      <c r="H145" s="32"/>
      <c r="I145" s="32"/>
      <c r="J145" s="32"/>
      <c r="K145" s="32"/>
      <c r="N145" s="36"/>
      <c r="O145" s="36"/>
      <c r="P145" s="36"/>
      <c r="Q145" s="28"/>
      <c r="R145" s="28"/>
      <c r="S145" s="28"/>
      <c r="T145" s="28"/>
      <c r="AB145" s="32"/>
      <c r="AC145" s="32"/>
    </row>
    <row r="146" spans="1:29" ht="18" customHeight="1" x14ac:dyDescent="0.3">
      <c r="C146" s="32"/>
      <c r="D146" s="32"/>
      <c r="E146" s="32"/>
      <c r="F146" s="32"/>
      <c r="G146" s="32"/>
      <c r="H146" s="32"/>
      <c r="I146" s="32"/>
      <c r="J146" s="32"/>
      <c r="K146" s="32"/>
      <c r="N146" s="36"/>
      <c r="O146" s="36"/>
      <c r="P146" s="36"/>
      <c r="Q146" s="28"/>
      <c r="R146" s="28"/>
      <c r="S146" s="28"/>
      <c r="T146" s="28"/>
      <c r="AB146" s="32"/>
      <c r="AC146" s="32"/>
    </row>
    <row r="147" spans="1:29" ht="18" customHeight="1" x14ac:dyDescent="0.3">
      <c r="C147" s="32"/>
      <c r="D147" s="32"/>
      <c r="E147" s="32"/>
      <c r="F147" s="32"/>
      <c r="G147" s="32"/>
      <c r="H147" s="32"/>
      <c r="I147" s="32"/>
      <c r="J147" s="32"/>
      <c r="K147" s="32"/>
      <c r="N147" s="36"/>
      <c r="O147" s="36"/>
      <c r="P147" s="36"/>
      <c r="Q147" s="28"/>
      <c r="R147" s="28"/>
      <c r="S147" s="28"/>
      <c r="T147" s="28"/>
      <c r="AB147" s="32"/>
      <c r="AC147" s="32"/>
    </row>
    <row r="148" spans="1:29" ht="18" customHeight="1" x14ac:dyDescent="0.3">
      <c r="C148" s="32"/>
      <c r="D148" s="32"/>
      <c r="E148" s="32"/>
      <c r="F148" s="32"/>
      <c r="G148" s="32"/>
      <c r="H148" s="32"/>
      <c r="I148" s="32"/>
      <c r="J148" s="32"/>
      <c r="K148" s="32"/>
      <c r="N148" s="36"/>
      <c r="O148" s="36"/>
      <c r="P148" s="36"/>
      <c r="Q148" s="28"/>
      <c r="R148" s="28"/>
      <c r="S148" s="28"/>
      <c r="T148" s="28"/>
      <c r="AB148" s="32"/>
      <c r="AC148" s="32"/>
    </row>
    <row r="149" spans="1:29" ht="18" customHeight="1" x14ac:dyDescent="0.3">
      <c r="A149" s="38"/>
      <c r="C149" s="32"/>
      <c r="D149" s="32"/>
      <c r="E149" s="32"/>
      <c r="F149" s="32"/>
      <c r="G149" s="32"/>
      <c r="H149" s="32"/>
      <c r="I149" s="32"/>
      <c r="J149" s="32"/>
      <c r="K149" s="32"/>
      <c r="N149" s="36"/>
      <c r="O149" s="36"/>
      <c r="P149" s="36"/>
      <c r="Q149" s="28"/>
      <c r="R149" s="28"/>
      <c r="S149" s="28"/>
      <c r="T149" s="28"/>
      <c r="AB149" s="32"/>
      <c r="AC149" s="32"/>
    </row>
    <row r="150" spans="1:29" ht="18" customHeight="1" x14ac:dyDescent="0.3">
      <c r="C150" s="32"/>
      <c r="D150" s="32"/>
      <c r="E150" s="32"/>
      <c r="F150" s="32"/>
      <c r="G150" s="32"/>
      <c r="H150" s="32"/>
      <c r="I150" s="32"/>
      <c r="J150" s="32"/>
      <c r="K150" s="32"/>
      <c r="N150" s="36"/>
      <c r="O150" s="36"/>
      <c r="P150" s="36"/>
      <c r="Q150" s="28"/>
      <c r="R150" s="28"/>
      <c r="S150" s="28"/>
      <c r="T150" s="28"/>
      <c r="AB150" s="32"/>
      <c r="AC150" s="32"/>
    </row>
    <row r="151" spans="1:29" ht="18" customHeight="1" x14ac:dyDescent="0.3">
      <c r="C151" s="32"/>
      <c r="D151" s="32"/>
      <c r="E151" s="32"/>
      <c r="F151" s="32"/>
      <c r="G151" s="32"/>
      <c r="H151" s="32"/>
      <c r="I151" s="32"/>
      <c r="J151" s="32"/>
      <c r="K151" s="32"/>
      <c r="N151" s="36"/>
      <c r="O151" s="36"/>
      <c r="P151" s="36"/>
      <c r="Q151" s="28"/>
      <c r="R151" s="28"/>
      <c r="S151" s="28"/>
      <c r="T151" s="28"/>
      <c r="AB151" s="32"/>
      <c r="AC151" s="32"/>
    </row>
    <row r="152" spans="1:29" ht="18" customHeight="1" x14ac:dyDescent="0.3">
      <c r="C152" s="32"/>
      <c r="D152" s="32"/>
      <c r="E152" s="32"/>
      <c r="F152" s="32"/>
      <c r="G152" s="32"/>
      <c r="H152" s="32"/>
      <c r="I152" s="32"/>
      <c r="J152" s="32"/>
      <c r="K152" s="32"/>
      <c r="N152" s="36"/>
      <c r="O152" s="36"/>
      <c r="P152" s="36"/>
      <c r="Q152" s="28"/>
      <c r="R152" s="28"/>
      <c r="S152" s="28"/>
      <c r="T152" s="28"/>
      <c r="AB152" s="32"/>
      <c r="AC152" s="32"/>
    </row>
    <row r="153" spans="1:29" ht="18" customHeight="1" x14ac:dyDescent="0.3">
      <c r="C153" s="32"/>
      <c r="D153" s="32"/>
      <c r="E153" s="32"/>
      <c r="F153" s="32"/>
      <c r="G153" s="32"/>
      <c r="H153" s="32"/>
      <c r="I153" s="32"/>
      <c r="J153" s="32"/>
      <c r="K153" s="32"/>
      <c r="N153" s="36"/>
      <c r="O153" s="36"/>
      <c r="P153" s="36"/>
      <c r="Q153" s="28"/>
      <c r="R153" s="28"/>
      <c r="S153" s="28"/>
      <c r="T153" s="28"/>
      <c r="AB153" s="32"/>
      <c r="AC153" s="32"/>
    </row>
    <row r="154" spans="1:29" ht="18" customHeight="1" x14ac:dyDescent="0.3">
      <c r="C154" s="32"/>
      <c r="D154" s="32"/>
      <c r="E154" s="32"/>
      <c r="F154" s="32"/>
      <c r="G154" s="32"/>
      <c r="H154" s="32"/>
      <c r="I154" s="32"/>
      <c r="J154" s="32"/>
      <c r="K154" s="32"/>
      <c r="N154" s="36"/>
      <c r="O154" s="36"/>
      <c r="P154" s="36"/>
      <c r="Q154" s="28"/>
      <c r="R154" s="28"/>
      <c r="S154" s="28"/>
      <c r="T154" s="28"/>
      <c r="AB154" s="32"/>
      <c r="AC154" s="32"/>
    </row>
    <row r="155" spans="1:29" ht="18" customHeight="1" x14ac:dyDescent="0.3">
      <c r="C155" s="32"/>
      <c r="D155" s="32"/>
      <c r="E155" s="32"/>
      <c r="F155" s="32"/>
      <c r="G155" s="32"/>
      <c r="H155" s="32"/>
      <c r="I155" s="32"/>
      <c r="J155" s="32"/>
      <c r="K155" s="32"/>
      <c r="N155" s="36"/>
      <c r="O155" s="36"/>
      <c r="P155" s="36"/>
      <c r="Q155" s="28"/>
      <c r="R155" s="28"/>
      <c r="S155" s="28"/>
      <c r="T155" s="28"/>
      <c r="AB155" s="32"/>
      <c r="AC155" s="32"/>
    </row>
    <row r="156" spans="1:29" ht="18" customHeight="1" x14ac:dyDescent="0.3">
      <c r="C156" s="32"/>
      <c r="D156" s="32"/>
      <c r="E156" s="32"/>
      <c r="F156" s="32"/>
      <c r="G156" s="32"/>
      <c r="H156" s="32"/>
      <c r="I156" s="32"/>
      <c r="J156" s="32"/>
      <c r="K156" s="32"/>
      <c r="N156" s="36"/>
      <c r="O156" s="36"/>
      <c r="P156" s="36"/>
      <c r="Q156" s="28"/>
      <c r="R156" s="28"/>
      <c r="S156" s="28"/>
      <c r="T156" s="28"/>
      <c r="AB156" s="32"/>
      <c r="AC156" s="32"/>
    </row>
    <row r="157" spans="1:29" ht="18" customHeight="1" x14ac:dyDescent="0.3">
      <c r="C157" s="32"/>
      <c r="D157" s="32"/>
      <c r="E157" s="32"/>
      <c r="F157" s="32"/>
      <c r="G157" s="32"/>
      <c r="H157" s="32"/>
      <c r="I157" s="32"/>
      <c r="J157" s="32"/>
      <c r="K157" s="32"/>
      <c r="N157" s="36"/>
      <c r="O157" s="36"/>
      <c r="P157" s="36"/>
      <c r="Q157" s="28"/>
      <c r="R157" s="28"/>
      <c r="S157" s="28"/>
      <c r="T157" s="28"/>
      <c r="AB157" s="32"/>
      <c r="AC157" s="32"/>
    </row>
    <row r="158" spans="1:29" ht="18" customHeight="1" x14ac:dyDescent="0.3">
      <c r="A158" s="38"/>
      <c r="C158" s="32"/>
      <c r="D158" s="32"/>
      <c r="E158" s="32"/>
      <c r="F158" s="32"/>
      <c r="G158" s="32"/>
      <c r="H158" s="32"/>
      <c r="I158" s="32"/>
      <c r="J158" s="32"/>
      <c r="K158" s="32"/>
      <c r="N158" s="36"/>
      <c r="O158" s="36"/>
      <c r="P158" s="36"/>
      <c r="Q158" s="28"/>
      <c r="R158" s="28"/>
      <c r="S158" s="28"/>
      <c r="T158" s="28"/>
      <c r="AB158" s="32"/>
      <c r="AC158" s="32"/>
    </row>
    <row r="159" spans="1:29" ht="18" customHeight="1" x14ac:dyDescent="0.3">
      <c r="C159" s="32"/>
      <c r="D159" s="32"/>
      <c r="E159" s="32"/>
      <c r="F159" s="32"/>
      <c r="G159" s="32"/>
      <c r="H159" s="32"/>
      <c r="I159" s="32"/>
      <c r="J159" s="32"/>
      <c r="K159" s="32"/>
      <c r="N159" s="36"/>
      <c r="O159" s="36"/>
      <c r="P159" s="36"/>
      <c r="Q159" s="28"/>
      <c r="R159" s="28"/>
      <c r="S159" s="28"/>
      <c r="T159" s="28"/>
      <c r="AB159" s="32"/>
      <c r="AC159" s="32"/>
    </row>
    <row r="160" spans="1:29" ht="18" customHeight="1" x14ac:dyDescent="0.3">
      <c r="C160" s="32"/>
      <c r="D160" s="32"/>
      <c r="E160" s="32"/>
      <c r="F160" s="32"/>
      <c r="G160" s="32"/>
      <c r="H160" s="32"/>
      <c r="I160" s="32"/>
      <c r="J160" s="32"/>
      <c r="K160" s="32"/>
      <c r="N160" s="36"/>
      <c r="O160" s="36"/>
      <c r="P160" s="36"/>
      <c r="Q160" s="28"/>
      <c r="R160" s="28"/>
      <c r="S160" s="28"/>
      <c r="T160" s="28"/>
      <c r="AB160" s="32"/>
      <c r="AC160" s="32"/>
    </row>
    <row r="161" spans="1:29" ht="18" customHeight="1" x14ac:dyDescent="0.3">
      <c r="C161" s="32"/>
      <c r="D161" s="32"/>
      <c r="E161" s="32"/>
      <c r="F161" s="32"/>
      <c r="G161" s="32"/>
      <c r="H161" s="32"/>
      <c r="I161" s="32"/>
      <c r="J161" s="32"/>
      <c r="K161" s="32"/>
      <c r="N161" s="36"/>
      <c r="O161" s="36"/>
      <c r="P161" s="36"/>
      <c r="Q161" s="28"/>
      <c r="R161" s="28"/>
      <c r="S161" s="28"/>
      <c r="T161" s="28"/>
      <c r="AB161" s="32"/>
      <c r="AC161" s="32"/>
    </row>
    <row r="162" spans="1:29" ht="18" customHeight="1" x14ac:dyDescent="0.3">
      <c r="C162" s="32"/>
      <c r="D162" s="32"/>
      <c r="E162" s="32"/>
      <c r="F162" s="32"/>
      <c r="G162" s="32"/>
      <c r="H162" s="32"/>
      <c r="I162" s="32"/>
      <c r="J162" s="32"/>
      <c r="K162" s="32"/>
      <c r="N162" s="36"/>
      <c r="O162" s="36"/>
      <c r="P162" s="36"/>
      <c r="Q162" s="28"/>
      <c r="R162" s="28"/>
      <c r="S162" s="28"/>
      <c r="T162" s="28"/>
      <c r="AB162" s="32"/>
      <c r="AC162" s="32"/>
    </row>
    <row r="163" spans="1:29" ht="18" customHeight="1" x14ac:dyDescent="0.3">
      <c r="C163" s="32"/>
      <c r="D163" s="32"/>
      <c r="E163" s="32"/>
      <c r="F163" s="32"/>
      <c r="G163" s="32"/>
      <c r="H163" s="32"/>
      <c r="I163" s="32"/>
      <c r="J163" s="32"/>
      <c r="K163" s="32"/>
      <c r="N163" s="36"/>
      <c r="O163" s="36"/>
      <c r="P163" s="36"/>
      <c r="Q163" s="28"/>
      <c r="R163" s="28"/>
      <c r="S163" s="28"/>
      <c r="T163" s="28"/>
      <c r="AB163" s="32"/>
      <c r="AC163" s="32"/>
    </row>
    <row r="164" spans="1:29" ht="18" customHeight="1" x14ac:dyDescent="0.3">
      <c r="C164" s="32"/>
      <c r="D164" s="32"/>
      <c r="E164" s="32"/>
      <c r="F164" s="32"/>
      <c r="G164" s="32"/>
      <c r="H164" s="32"/>
      <c r="I164" s="32"/>
      <c r="J164" s="32"/>
      <c r="K164" s="32"/>
      <c r="N164" s="36"/>
      <c r="O164" s="36"/>
      <c r="P164" s="36"/>
      <c r="Q164" s="28"/>
      <c r="R164" s="28"/>
      <c r="S164" s="28"/>
      <c r="T164" s="28"/>
      <c r="AB164" s="32"/>
      <c r="AC164" s="32"/>
    </row>
    <row r="165" spans="1:29" ht="18" customHeight="1" x14ac:dyDescent="0.3">
      <c r="C165" s="32"/>
      <c r="D165" s="32"/>
      <c r="E165" s="32"/>
      <c r="F165" s="32"/>
      <c r="G165" s="32"/>
      <c r="H165" s="32"/>
      <c r="I165" s="32"/>
      <c r="J165" s="32"/>
      <c r="K165" s="32"/>
      <c r="N165" s="36"/>
      <c r="O165" s="36"/>
      <c r="P165" s="36"/>
      <c r="Q165" s="28"/>
      <c r="R165" s="28"/>
      <c r="S165" s="28"/>
      <c r="T165" s="28"/>
      <c r="AB165" s="32"/>
      <c r="AC165" s="32"/>
    </row>
    <row r="166" spans="1:29" ht="18" customHeight="1" x14ac:dyDescent="0.3">
      <c r="C166" s="32"/>
      <c r="D166" s="32"/>
      <c r="E166" s="32"/>
      <c r="F166" s="32"/>
      <c r="G166" s="32"/>
      <c r="H166" s="32"/>
      <c r="I166" s="32"/>
      <c r="J166" s="32"/>
      <c r="K166" s="32"/>
      <c r="N166" s="36"/>
      <c r="O166" s="36"/>
      <c r="P166" s="36"/>
      <c r="Q166" s="28"/>
      <c r="R166" s="28"/>
      <c r="S166" s="28"/>
      <c r="T166" s="28"/>
      <c r="AB166" s="32"/>
      <c r="AC166" s="32"/>
    </row>
    <row r="167" spans="1:29" ht="18" customHeight="1" x14ac:dyDescent="0.3">
      <c r="A167" s="48"/>
      <c r="C167" s="32"/>
      <c r="D167" s="32"/>
      <c r="E167" s="32"/>
      <c r="F167" s="32"/>
      <c r="G167" s="32"/>
      <c r="H167" s="32"/>
      <c r="I167" s="32"/>
      <c r="J167" s="32"/>
      <c r="K167" s="32"/>
      <c r="N167" s="36"/>
      <c r="O167" s="36"/>
      <c r="P167" s="36"/>
      <c r="Q167" s="28"/>
      <c r="R167" s="28"/>
      <c r="S167" s="28"/>
      <c r="T167" s="28"/>
      <c r="AB167" s="32"/>
      <c r="AC167" s="32"/>
    </row>
    <row r="168" spans="1:29" ht="18" customHeight="1" x14ac:dyDescent="0.3">
      <c r="C168" s="32"/>
      <c r="D168" s="32"/>
      <c r="E168" s="32"/>
      <c r="F168" s="32"/>
      <c r="G168" s="32"/>
      <c r="H168" s="32"/>
      <c r="I168" s="32"/>
      <c r="J168" s="32"/>
      <c r="K168" s="32"/>
      <c r="N168" s="36"/>
      <c r="O168" s="36"/>
      <c r="P168" s="36"/>
      <c r="Q168" s="28"/>
      <c r="R168" s="28"/>
      <c r="S168" s="28"/>
      <c r="T168" s="28"/>
      <c r="AB168" s="32"/>
      <c r="AC168" s="32"/>
    </row>
    <row r="169" spans="1:29" ht="18" customHeight="1" x14ac:dyDescent="0.3">
      <c r="C169" s="32"/>
      <c r="D169" s="32"/>
      <c r="E169" s="32"/>
      <c r="F169" s="32"/>
      <c r="G169" s="32"/>
      <c r="H169" s="32"/>
      <c r="I169" s="32"/>
      <c r="J169" s="32"/>
      <c r="K169" s="32"/>
      <c r="N169" s="36"/>
      <c r="O169" s="36"/>
      <c r="P169" s="36"/>
      <c r="Q169" s="28"/>
      <c r="R169" s="28"/>
      <c r="S169" s="28"/>
      <c r="T169" s="28"/>
      <c r="AB169" s="32"/>
      <c r="AC169" s="32"/>
    </row>
    <row r="170" spans="1:29" ht="18" customHeight="1" x14ac:dyDescent="0.3">
      <c r="C170" s="32"/>
      <c r="D170" s="32"/>
      <c r="E170" s="32"/>
      <c r="F170" s="32"/>
      <c r="G170" s="32"/>
      <c r="H170" s="32"/>
      <c r="I170" s="32"/>
      <c r="J170" s="32"/>
      <c r="K170" s="32"/>
      <c r="N170" s="36"/>
      <c r="O170" s="36"/>
      <c r="P170" s="36"/>
      <c r="Q170" s="28"/>
      <c r="R170" s="28"/>
      <c r="S170" s="28"/>
      <c r="T170" s="28"/>
      <c r="AB170" s="32"/>
      <c r="AC170" s="32"/>
    </row>
    <row r="171" spans="1:29" ht="18" customHeight="1" x14ac:dyDescent="0.3">
      <c r="C171" s="32"/>
      <c r="D171" s="32"/>
      <c r="E171" s="32"/>
      <c r="F171" s="32"/>
      <c r="G171" s="32"/>
      <c r="H171" s="32"/>
      <c r="I171" s="32"/>
      <c r="J171" s="32"/>
      <c r="K171" s="32"/>
      <c r="N171" s="36"/>
      <c r="O171" s="36"/>
      <c r="P171" s="36"/>
      <c r="Q171" s="28"/>
      <c r="R171" s="28"/>
      <c r="S171" s="28"/>
      <c r="T171" s="28"/>
      <c r="AB171" s="32"/>
      <c r="AC171" s="32"/>
    </row>
    <row r="172" spans="1:29" ht="18" customHeight="1" x14ac:dyDescent="0.3">
      <c r="C172" s="32"/>
      <c r="D172" s="32"/>
      <c r="E172" s="32"/>
      <c r="F172" s="32"/>
      <c r="G172" s="32"/>
      <c r="H172" s="32"/>
      <c r="I172" s="32"/>
      <c r="J172" s="32"/>
      <c r="K172" s="32"/>
      <c r="N172" s="36"/>
      <c r="O172" s="36"/>
      <c r="P172" s="36"/>
      <c r="Q172" s="28"/>
      <c r="R172" s="28"/>
      <c r="S172" s="28"/>
      <c r="T172" s="28"/>
      <c r="AB172" s="32"/>
      <c r="AC172" s="32"/>
    </row>
    <row r="173" spans="1:29" ht="18" customHeight="1" x14ac:dyDescent="0.3">
      <c r="C173" s="32"/>
      <c r="D173" s="32"/>
      <c r="E173" s="32"/>
      <c r="F173" s="32"/>
      <c r="G173" s="32"/>
      <c r="H173" s="32"/>
      <c r="I173" s="32"/>
      <c r="J173" s="32"/>
      <c r="K173" s="32"/>
      <c r="N173" s="36"/>
      <c r="O173" s="36"/>
      <c r="P173" s="36"/>
      <c r="Q173" s="28"/>
      <c r="R173" s="28"/>
      <c r="S173" s="28"/>
      <c r="T173" s="28"/>
      <c r="AB173" s="32"/>
      <c r="AC173" s="32"/>
    </row>
    <row r="174" spans="1:29" ht="18" customHeight="1" x14ac:dyDescent="0.3">
      <c r="C174" s="32"/>
      <c r="D174" s="32"/>
      <c r="E174" s="32"/>
      <c r="F174" s="32"/>
      <c r="G174" s="32"/>
      <c r="H174" s="32"/>
      <c r="I174" s="32"/>
      <c r="J174" s="32"/>
      <c r="K174" s="32"/>
      <c r="N174" s="36"/>
      <c r="O174" s="36"/>
      <c r="P174" s="36"/>
      <c r="Q174" s="28"/>
      <c r="R174" s="28"/>
      <c r="S174" s="28"/>
      <c r="T174" s="28"/>
      <c r="AB174" s="32"/>
      <c r="AC174" s="32"/>
    </row>
    <row r="175" spans="1:29" ht="18" customHeight="1" x14ac:dyDescent="0.3">
      <c r="C175" s="32"/>
      <c r="D175" s="32"/>
      <c r="E175" s="32"/>
      <c r="F175" s="32"/>
      <c r="G175" s="32"/>
      <c r="H175" s="32"/>
      <c r="I175" s="32"/>
      <c r="J175" s="32"/>
      <c r="K175" s="32"/>
      <c r="N175" s="36"/>
      <c r="O175" s="36"/>
      <c r="P175" s="36"/>
      <c r="Q175" s="28"/>
      <c r="R175" s="28"/>
      <c r="S175" s="28"/>
      <c r="T175" s="28"/>
      <c r="AB175" s="32"/>
      <c r="AC175" s="32"/>
    </row>
    <row r="176" spans="1:29" ht="18" customHeight="1" x14ac:dyDescent="0.3">
      <c r="A176" s="42"/>
      <c r="C176" s="32"/>
      <c r="D176" s="32"/>
      <c r="E176" s="32"/>
      <c r="F176" s="32"/>
      <c r="G176" s="32"/>
      <c r="H176" s="32"/>
      <c r="I176" s="32"/>
      <c r="J176" s="32"/>
      <c r="K176" s="32"/>
      <c r="N176" s="36"/>
      <c r="O176" s="36"/>
      <c r="P176" s="36"/>
      <c r="Q176" s="28"/>
      <c r="R176" s="28"/>
      <c r="S176" s="28"/>
      <c r="T176" s="28"/>
      <c r="AB176" s="32"/>
      <c r="AC176" s="32"/>
    </row>
    <row r="177" spans="2:29" ht="18" customHeight="1" x14ac:dyDescent="0.3">
      <c r="C177" s="32"/>
      <c r="D177" s="32"/>
      <c r="E177" s="32"/>
      <c r="F177" s="32"/>
      <c r="G177" s="32"/>
      <c r="H177" s="32"/>
      <c r="I177" s="32"/>
      <c r="J177" s="32"/>
      <c r="K177" s="32"/>
      <c r="N177" s="36"/>
      <c r="O177" s="36"/>
      <c r="P177" s="36"/>
      <c r="Q177" s="28"/>
      <c r="R177" s="28"/>
      <c r="S177" s="28"/>
      <c r="T177" s="28"/>
      <c r="AB177" s="32"/>
      <c r="AC177" s="32"/>
    </row>
    <row r="178" spans="2:29" ht="18" customHeight="1" x14ac:dyDescent="0.3">
      <c r="C178" s="32"/>
      <c r="D178" s="32"/>
      <c r="E178" s="32"/>
      <c r="F178" s="32"/>
      <c r="G178" s="32"/>
      <c r="H178" s="32"/>
      <c r="I178" s="32"/>
      <c r="J178" s="32"/>
      <c r="K178" s="32"/>
      <c r="N178" s="36"/>
      <c r="O178" s="36"/>
      <c r="P178" s="36"/>
      <c r="Q178" s="28"/>
      <c r="R178" s="28"/>
      <c r="S178" s="28"/>
      <c r="T178" s="28"/>
      <c r="AB178" s="32"/>
      <c r="AC178" s="32"/>
    </row>
    <row r="179" spans="2:29" ht="18" customHeight="1" x14ac:dyDescent="0.3">
      <c r="C179" s="32"/>
      <c r="D179" s="32"/>
      <c r="E179" s="32"/>
      <c r="F179" s="32"/>
      <c r="G179" s="32"/>
      <c r="H179" s="32"/>
      <c r="I179" s="32"/>
      <c r="J179" s="32"/>
      <c r="K179" s="32"/>
      <c r="N179" s="36"/>
      <c r="O179" s="36"/>
      <c r="P179" s="36"/>
      <c r="Q179" s="28"/>
      <c r="R179" s="28"/>
      <c r="S179" s="28"/>
      <c r="T179" s="28"/>
      <c r="AB179" s="32"/>
      <c r="AC179" s="32"/>
    </row>
    <row r="180" spans="2:29" ht="18" customHeight="1" x14ac:dyDescent="0.3">
      <c r="C180" s="32"/>
      <c r="D180" s="32"/>
      <c r="E180" s="32"/>
      <c r="F180" s="32"/>
      <c r="G180" s="32"/>
      <c r="H180" s="32"/>
      <c r="I180" s="32"/>
      <c r="J180" s="32"/>
      <c r="K180" s="32"/>
      <c r="N180" s="36"/>
      <c r="O180" s="36"/>
      <c r="P180" s="36"/>
      <c r="Q180" s="28"/>
      <c r="R180" s="28"/>
      <c r="S180" s="28"/>
      <c r="T180" s="28"/>
      <c r="AB180" s="32"/>
      <c r="AC180" s="32"/>
    </row>
    <row r="181" spans="2:29" ht="18" customHeight="1" x14ac:dyDescent="0.3">
      <c r="C181" s="32"/>
      <c r="D181" s="32"/>
      <c r="E181" s="32"/>
      <c r="F181" s="32"/>
      <c r="G181" s="32"/>
      <c r="H181" s="32"/>
      <c r="I181" s="32"/>
      <c r="J181" s="32"/>
      <c r="K181" s="32"/>
      <c r="N181" s="36"/>
      <c r="O181" s="36"/>
      <c r="P181" s="36"/>
      <c r="Q181" s="28"/>
      <c r="R181" s="28"/>
      <c r="S181" s="28"/>
      <c r="T181" s="28"/>
      <c r="AB181" s="32"/>
      <c r="AC181" s="32"/>
    </row>
    <row r="182" spans="2:29" ht="18" customHeight="1" x14ac:dyDescent="0.3">
      <c r="C182" s="32"/>
      <c r="D182" s="32"/>
      <c r="E182" s="32"/>
      <c r="F182" s="32"/>
      <c r="G182" s="32"/>
      <c r="H182" s="32"/>
      <c r="I182" s="32"/>
      <c r="J182" s="32"/>
      <c r="K182" s="32"/>
      <c r="N182" s="36"/>
      <c r="O182" s="36"/>
      <c r="P182" s="36"/>
      <c r="Q182" s="28"/>
      <c r="R182" s="28"/>
      <c r="S182" s="28"/>
      <c r="T182" s="28"/>
      <c r="AB182" s="32"/>
      <c r="AC182" s="32"/>
    </row>
    <row r="183" spans="2:29" ht="18" customHeight="1" x14ac:dyDescent="0.3">
      <c r="C183" s="32"/>
      <c r="D183" s="32"/>
      <c r="E183" s="32"/>
      <c r="F183" s="32"/>
      <c r="G183" s="32"/>
      <c r="H183" s="32"/>
      <c r="I183" s="32"/>
      <c r="J183" s="32"/>
      <c r="K183" s="32"/>
      <c r="N183" s="36"/>
      <c r="O183" s="36"/>
      <c r="P183" s="36"/>
      <c r="Q183" s="28"/>
      <c r="R183" s="28"/>
      <c r="S183" s="28"/>
      <c r="T183" s="28"/>
      <c r="AB183" s="32"/>
      <c r="AC183" s="32"/>
    </row>
    <row r="184" spans="2:29" ht="18" customHeight="1" x14ac:dyDescent="0.3">
      <c r="C184" s="32"/>
      <c r="D184" s="32"/>
      <c r="E184" s="32"/>
      <c r="F184" s="32"/>
      <c r="G184" s="32"/>
      <c r="H184" s="32"/>
      <c r="I184" s="32"/>
      <c r="J184" s="32"/>
      <c r="K184" s="32"/>
      <c r="N184" s="36"/>
      <c r="O184" s="36"/>
      <c r="P184" s="36"/>
      <c r="Q184" s="28"/>
      <c r="R184" s="28"/>
      <c r="S184" s="28"/>
      <c r="T184" s="28"/>
      <c r="AB184" s="32"/>
      <c r="AC184" s="32"/>
    </row>
    <row r="185" spans="2:29" ht="18" customHeight="1" x14ac:dyDescent="0.3">
      <c r="C185" s="32"/>
      <c r="D185" s="32"/>
      <c r="E185" s="32"/>
      <c r="F185" s="32"/>
      <c r="G185" s="32"/>
      <c r="H185" s="32"/>
      <c r="I185" s="32"/>
      <c r="J185" s="32"/>
      <c r="K185" s="32"/>
      <c r="N185" s="36"/>
      <c r="O185" s="36"/>
      <c r="P185" s="36"/>
      <c r="Q185" s="28"/>
      <c r="R185" s="28"/>
      <c r="S185" s="28"/>
      <c r="T185" s="28"/>
      <c r="AB185" s="32"/>
      <c r="AC185" s="32"/>
    </row>
    <row r="186" spans="2:29" ht="18" customHeight="1" x14ac:dyDescent="0.3">
      <c r="C186" s="32"/>
      <c r="D186" s="32"/>
      <c r="E186" s="32"/>
      <c r="F186" s="32"/>
      <c r="G186" s="32"/>
      <c r="H186" s="32"/>
      <c r="I186" s="32"/>
      <c r="J186" s="32"/>
      <c r="K186" s="32"/>
      <c r="N186" s="36"/>
      <c r="O186" s="36"/>
      <c r="P186" s="36"/>
      <c r="Q186" s="28"/>
      <c r="R186" s="28"/>
      <c r="S186" s="28"/>
      <c r="T186" s="28"/>
      <c r="AB186" s="32"/>
      <c r="AC186" s="32"/>
    </row>
    <row r="187" spans="2:29" ht="18" customHeight="1" x14ac:dyDescent="0.3">
      <c r="B187" s="37"/>
      <c r="C187" s="32"/>
      <c r="D187" s="32"/>
      <c r="E187" s="32"/>
      <c r="F187" s="32"/>
      <c r="G187" s="32"/>
      <c r="H187" s="32"/>
      <c r="I187" s="32"/>
      <c r="J187" s="32"/>
      <c r="K187" s="32"/>
      <c r="N187" s="36"/>
      <c r="O187" s="36"/>
      <c r="P187" s="36"/>
      <c r="Q187" s="28"/>
      <c r="R187" s="28"/>
      <c r="S187" s="28"/>
      <c r="AB187" s="32"/>
      <c r="AC187" s="32"/>
    </row>
    <row r="188" spans="2:29" ht="18" customHeight="1" x14ac:dyDescent="0.3">
      <c r="C188" s="32"/>
      <c r="D188" s="32"/>
      <c r="E188" s="47"/>
      <c r="F188" s="32"/>
      <c r="G188" s="47"/>
      <c r="H188" s="32"/>
      <c r="I188" s="47"/>
      <c r="J188" s="32"/>
      <c r="K188" s="47"/>
      <c r="L188" s="37"/>
      <c r="N188" s="36"/>
      <c r="O188" s="36"/>
      <c r="P188" s="36"/>
      <c r="Q188" s="34"/>
      <c r="R188" s="34"/>
      <c r="S188" s="35"/>
      <c r="AC188" s="32"/>
    </row>
    <row r="189" spans="2:29" ht="18" customHeight="1" x14ac:dyDescent="0.3">
      <c r="C189" s="32"/>
      <c r="D189" s="32"/>
      <c r="E189" s="47"/>
      <c r="F189" s="32"/>
      <c r="G189" s="47"/>
      <c r="H189" s="32"/>
      <c r="I189" s="47"/>
      <c r="J189" s="32"/>
      <c r="K189" s="47"/>
      <c r="N189" s="36"/>
      <c r="O189" s="36"/>
      <c r="P189" s="36"/>
      <c r="AC189" s="32"/>
    </row>
    <row r="190" spans="2:29" ht="18" customHeight="1" x14ac:dyDescent="0.3">
      <c r="C190" s="32"/>
      <c r="D190" s="32"/>
      <c r="E190" s="47"/>
      <c r="F190" s="32"/>
      <c r="G190" s="47"/>
      <c r="H190" s="32"/>
      <c r="I190" s="47"/>
      <c r="J190" s="32"/>
      <c r="K190" s="47"/>
      <c r="N190" s="36"/>
      <c r="O190" s="36"/>
      <c r="P190" s="36"/>
      <c r="AC190" s="32"/>
    </row>
    <row r="191" spans="2:29" ht="18" customHeight="1" x14ac:dyDescent="0.3">
      <c r="C191" s="32"/>
      <c r="D191" s="32"/>
      <c r="E191" s="47"/>
      <c r="F191" s="32"/>
      <c r="G191" s="47"/>
      <c r="H191" s="32"/>
      <c r="I191" s="47"/>
      <c r="J191" s="32"/>
      <c r="K191" s="47"/>
      <c r="N191" s="36"/>
      <c r="O191" s="36"/>
      <c r="P191" s="36"/>
      <c r="AC191" s="32"/>
    </row>
    <row r="192" spans="2:29" ht="18" customHeight="1" x14ac:dyDescent="0.3">
      <c r="C192" s="32"/>
      <c r="D192" s="32"/>
      <c r="E192" s="47"/>
      <c r="F192" s="32"/>
      <c r="G192" s="47"/>
      <c r="H192" s="32"/>
      <c r="I192" s="47"/>
      <c r="J192" s="32"/>
      <c r="K192" s="47"/>
      <c r="N192" s="36"/>
      <c r="O192" s="36"/>
      <c r="P192" s="36"/>
      <c r="Q192" s="28"/>
      <c r="R192" s="28"/>
      <c r="S192" s="28"/>
      <c r="T192" s="28"/>
      <c r="U192" s="13"/>
      <c r="W192" s="13"/>
      <c r="AC192" s="32"/>
    </row>
    <row r="193" spans="2:29" ht="18" customHeight="1" x14ac:dyDescent="0.3">
      <c r="C193" s="32"/>
      <c r="D193" s="32"/>
      <c r="E193" s="47"/>
      <c r="F193" s="32"/>
      <c r="G193" s="47"/>
      <c r="H193" s="32"/>
      <c r="I193" s="47"/>
      <c r="J193" s="32"/>
      <c r="K193" s="47"/>
      <c r="N193" s="36"/>
      <c r="O193" s="36"/>
      <c r="P193" s="36"/>
      <c r="Q193" s="28"/>
      <c r="R193" s="28"/>
      <c r="S193" s="28"/>
      <c r="T193" s="28"/>
      <c r="U193" s="13"/>
      <c r="W193" s="13"/>
      <c r="AC193" s="32"/>
    </row>
    <row r="194" spans="2:29" ht="18" customHeight="1" x14ac:dyDescent="0.3">
      <c r="K194" s="47"/>
      <c r="N194" s="36"/>
      <c r="O194" s="36"/>
      <c r="P194" s="36"/>
      <c r="Q194" s="28"/>
      <c r="R194" s="28"/>
      <c r="S194" s="28"/>
      <c r="T194" s="28"/>
      <c r="U194" s="13"/>
      <c r="W194" s="13"/>
      <c r="AB194" s="32"/>
    </row>
    <row r="195" spans="2:29" ht="18" customHeight="1" x14ac:dyDescent="0.3">
      <c r="N195" s="36"/>
      <c r="O195" s="36"/>
      <c r="P195" s="36"/>
      <c r="Q195" s="28"/>
      <c r="R195" s="28"/>
      <c r="S195" s="28"/>
      <c r="T195" s="28"/>
      <c r="U195" s="13"/>
      <c r="W195" s="13"/>
      <c r="AB195" s="32"/>
    </row>
    <row r="196" spans="2:29" ht="18" customHeight="1" x14ac:dyDescent="0.3">
      <c r="N196" s="36"/>
      <c r="O196" s="36"/>
      <c r="P196" s="36"/>
      <c r="Q196" s="28"/>
      <c r="R196" s="28"/>
      <c r="S196" s="28"/>
      <c r="T196" s="28"/>
      <c r="U196" s="13"/>
      <c r="W196" s="13"/>
    </row>
    <row r="197" spans="2:29" ht="18" customHeight="1" x14ac:dyDescent="0.3">
      <c r="N197" s="36"/>
      <c r="O197" s="36"/>
      <c r="P197" s="36"/>
      <c r="Q197" s="28"/>
      <c r="R197" s="28"/>
      <c r="S197" s="28"/>
      <c r="T197" s="28"/>
      <c r="U197" s="13"/>
      <c r="W197" s="13"/>
    </row>
    <row r="198" spans="2:29" ht="18" customHeight="1" x14ac:dyDescent="0.3">
      <c r="N198" s="36"/>
      <c r="O198" s="36"/>
      <c r="P198" s="36"/>
      <c r="Q198" s="28"/>
      <c r="R198" s="28"/>
      <c r="S198" s="28"/>
      <c r="T198" s="28"/>
    </row>
    <row r="199" spans="2:29" ht="18" customHeight="1" x14ac:dyDescent="0.3">
      <c r="N199" s="36"/>
      <c r="O199" s="36"/>
      <c r="P199" s="36"/>
      <c r="Q199" s="28"/>
      <c r="R199" s="28"/>
      <c r="S199" s="28"/>
      <c r="T199" s="28"/>
    </row>
    <row r="200" spans="2:29" ht="18" customHeight="1" x14ac:dyDescent="0.3">
      <c r="E200" s="32"/>
      <c r="F200" s="32"/>
      <c r="G200" s="32"/>
      <c r="H200" s="32"/>
      <c r="I200" s="32"/>
      <c r="J200" s="32"/>
      <c r="K200" s="47"/>
      <c r="N200" s="36"/>
      <c r="O200" s="36"/>
      <c r="P200" s="36"/>
      <c r="Q200" s="28"/>
      <c r="R200" s="28"/>
      <c r="S200" s="28"/>
      <c r="T200" s="28"/>
    </row>
    <row r="201" spans="2:29" ht="18" customHeight="1" x14ac:dyDescent="0.3">
      <c r="E201" s="32"/>
      <c r="F201" s="32"/>
      <c r="G201" s="32"/>
      <c r="H201" s="32"/>
      <c r="I201" s="32"/>
      <c r="J201" s="32"/>
      <c r="K201" s="32"/>
      <c r="N201" s="36"/>
      <c r="O201" s="36"/>
      <c r="P201" s="36"/>
      <c r="Q201" s="28"/>
      <c r="R201" s="28"/>
      <c r="S201" s="28"/>
      <c r="T201" s="28"/>
    </row>
    <row r="202" spans="2:29" ht="18" customHeight="1" x14ac:dyDescent="0.3">
      <c r="E202" s="32"/>
      <c r="F202" s="32"/>
      <c r="G202" s="32"/>
      <c r="H202" s="32"/>
      <c r="I202" s="32"/>
      <c r="J202" s="32"/>
      <c r="K202" s="32"/>
      <c r="N202" s="36"/>
      <c r="O202" s="36"/>
      <c r="P202" s="36"/>
      <c r="Q202" s="28"/>
      <c r="R202" s="28"/>
      <c r="S202" s="28"/>
      <c r="T202" s="28"/>
    </row>
    <row r="203" spans="2:29" ht="18" customHeight="1" x14ac:dyDescent="0.3">
      <c r="B203" s="37"/>
      <c r="E203" s="32"/>
      <c r="F203" s="32"/>
      <c r="G203" s="32"/>
      <c r="H203" s="32"/>
      <c r="I203" s="32"/>
      <c r="J203" s="32"/>
      <c r="K203" s="32"/>
      <c r="N203" s="36"/>
      <c r="O203" s="36"/>
      <c r="P203" s="36"/>
      <c r="Q203" s="28"/>
      <c r="R203" s="28"/>
      <c r="S203" s="28"/>
    </row>
    <row r="204" spans="2:29" ht="18" customHeight="1" x14ac:dyDescent="0.3">
      <c r="E204" s="32"/>
      <c r="F204" s="32"/>
      <c r="G204" s="32"/>
      <c r="H204" s="32"/>
      <c r="I204" s="32"/>
      <c r="J204" s="32"/>
      <c r="K204" s="32"/>
      <c r="L204" s="37"/>
      <c r="N204" s="36"/>
      <c r="O204" s="36"/>
      <c r="P204" s="36"/>
      <c r="Q204" s="34"/>
      <c r="R204" s="34"/>
      <c r="S204" s="35"/>
    </row>
    <row r="205" spans="2:29" ht="18" customHeight="1" x14ac:dyDescent="0.3">
      <c r="E205" s="32"/>
      <c r="F205" s="32"/>
      <c r="G205" s="32"/>
      <c r="H205" s="32"/>
      <c r="I205" s="32"/>
      <c r="J205" s="32"/>
      <c r="K205" s="32"/>
      <c r="N205" s="36"/>
      <c r="O205" s="36"/>
      <c r="P205" s="36"/>
      <c r="S205" s="35"/>
    </row>
    <row r="206" spans="2:29" ht="18" customHeight="1" x14ac:dyDescent="0.25">
      <c r="N206" s="36"/>
      <c r="O206" s="36"/>
      <c r="P206" s="36"/>
      <c r="S206" s="35"/>
    </row>
    <row r="207" spans="2:29" ht="18" customHeight="1" x14ac:dyDescent="0.25">
      <c r="N207" s="36"/>
      <c r="O207" s="36"/>
      <c r="P207" s="36"/>
      <c r="S207" s="35"/>
    </row>
    <row r="208" spans="2:29" ht="18" customHeight="1" x14ac:dyDescent="0.3">
      <c r="N208" s="36"/>
      <c r="O208" s="36"/>
      <c r="P208" s="36"/>
      <c r="Q208" s="28"/>
      <c r="R208" s="28"/>
      <c r="S208" s="28"/>
      <c r="T208" s="28"/>
      <c r="U208" s="13"/>
      <c r="W208" s="13"/>
    </row>
    <row r="209" spans="14:23" ht="18" customHeight="1" x14ac:dyDescent="0.3">
      <c r="N209" s="36"/>
      <c r="O209" s="36"/>
      <c r="P209" s="36"/>
      <c r="Q209" s="28"/>
      <c r="R209" s="28"/>
      <c r="S209" s="28"/>
      <c r="T209" s="28"/>
      <c r="U209" s="13"/>
      <c r="W209" s="13"/>
    </row>
    <row r="210" spans="14:23" ht="18" customHeight="1" x14ac:dyDescent="0.3">
      <c r="N210" s="36"/>
      <c r="O210" s="36"/>
      <c r="P210" s="36"/>
      <c r="Q210" s="28"/>
      <c r="R210" s="28"/>
      <c r="S210" s="28"/>
      <c r="T210" s="28"/>
      <c r="U210" s="13"/>
      <c r="W210" s="13"/>
    </row>
    <row r="211" spans="14:23" ht="18" customHeight="1" x14ac:dyDescent="0.3">
      <c r="N211" s="36"/>
      <c r="O211" s="36"/>
      <c r="P211" s="36"/>
      <c r="Q211" s="28"/>
      <c r="R211" s="28"/>
      <c r="S211" s="28"/>
      <c r="T211" s="28"/>
      <c r="U211" s="13"/>
      <c r="W211" s="13"/>
    </row>
    <row r="212" spans="14:23" ht="18" customHeight="1" x14ac:dyDescent="0.3">
      <c r="N212" s="36"/>
      <c r="O212" s="36"/>
      <c r="P212" s="36"/>
      <c r="Q212" s="28"/>
      <c r="R212" s="28"/>
      <c r="S212" s="28"/>
      <c r="T212" s="28"/>
      <c r="U212" s="13"/>
      <c r="W212" s="13"/>
    </row>
    <row r="213" spans="14:23" ht="18" customHeight="1" x14ac:dyDescent="0.3">
      <c r="N213" s="36"/>
      <c r="O213" s="36"/>
      <c r="P213" s="36"/>
      <c r="Q213" s="28"/>
      <c r="R213" s="28"/>
      <c r="S213" s="28"/>
      <c r="T213" s="28"/>
      <c r="U213" s="13"/>
      <c r="W213" s="13"/>
    </row>
    <row r="214" spans="14:23" ht="18" customHeight="1" x14ac:dyDescent="0.3">
      <c r="N214" s="36"/>
      <c r="O214" s="36"/>
      <c r="P214" s="36"/>
      <c r="Q214" s="28"/>
      <c r="R214" s="28"/>
      <c r="S214" s="28"/>
      <c r="T214" s="28"/>
    </row>
    <row r="215" spans="14:23" ht="18" customHeight="1" x14ac:dyDescent="0.3">
      <c r="N215" s="36"/>
      <c r="O215" s="36"/>
      <c r="P215" s="36"/>
      <c r="Q215" s="28"/>
      <c r="R215" s="28"/>
      <c r="S215" s="28"/>
      <c r="T215" s="28"/>
    </row>
    <row r="216" spans="14:23" ht="18" customHeight="1" x14ac:dyDescent="0.3">
      <c r="N216" s="36"/>
      <c r="O216" s="36"/>
      <c r="P216" s="36"/>
      <c r="Q216" s="28"/>
      <c r="R216" s="28"/>
      <c r="S216" s="28"/>
      <c r="T216" s="28"/>
    </row>
    <row r="217" spans="14:23" ht="18" customHeight="1" x14ac:dyDescent="0.3">
      <c r="N217" s="36"/>
      <c r="O217" s="36"/>
      <c r="P217" s="36"/>
      <c r="Q217" s="28"/>
      <c r="R217" s="28"/>
      <c r="S217" s="28"/>
      <c r="T217" s="28"/>
    </row>
    <row r="218" spans="14:23" ht="18" customHeight="1" x14ac:dyDescent="0.3">
      <c r="N218" s="36"/>
      <c r="O218" s="36"/>
      <c r="P218" s="36"/>
      <c r="Q218" s="28"/>
      <c r="R218" s="28"/>
      <c r="S218" s="28"/>
      <c r="T218" s="28"/>
    </row>
    <row r="219" spans="14:23" ht="18" customHeight="1" x14ac:dyDescent="0.3">
      <c r="N219" s="36"/>
      <c r="O219" s="36"/>
      <c r="P219" s="36"/>
      <c r="Q219" s="28"/>
      <c r="R219" s="28"/>
      <c r="S219" s="28"/>
      <c r="T219" s="28"/>
    </row>
    <row r="220" spans="14:23" ht="18" customHeight="1" x14ac:dyDescent="0.3">
      <c r="N220" s="36"/>
      <c r="O220" s="36"/>
      <c r="P220" s="36"/>
      <c r="Q220" s="28"/>
      <c r="R220" s="28"/>
      <c r="S220" s="28"/>
      <c r="T220" s="28"/>
    </row>
    <row r="221" spans="14:23" ht="18" customHeight="1" x14ac:dyDescent="0.3">
      <c r="N221" s="36"/>
      <c r="O221" s="36"/>
      <c r="P221" s="36"/>
      <c r="Q221" s="28"/>
      <c r="R221" s="28"/>
      <c r="S221" s="28"/>
      <c r="T221" s="28"/>
    </row>
    <row r="222" spans="14:23" ht="18" customHeight="1" x14ac:dyDescent="0.3">
      <c r="N222" s="36"/>
      <c r="O222" s="36"/>
      <c r="P222" s="36"/>
      <c r="Q222" s="28"/>
      <c r="R222" s="28"/>
      <c r="S222" s="28"/>
      <c r="T222" s="28"/>
    </row>
    <row r="223" spans="14:23" ht="18" customHeight="1" x14ac:dyDescent="0.3">
      <c r="N223" s="36"/>
      <c r="O223" s="36"/>
      <c r="P223" s="36"/>
      <c r="Q223" s="28"/>
      <c r="R223" s="28"/>
      <c r="S223" s="28"/>
      <c r="T223" s="28"/>
    </row>
    <row r="224" spans="14:23" ht="18" customHeight="1" x14ac:dyDescent="0.3">
      <c r="N224" s="36"/>
      <c r="O224" s="36"/>
      <c r="P224" s="36"/>
      <c r="Q224" s="28"/>
      <c r="R224" s="28"/>
      <c r="S224" s="28"/>
      <c r="T224" s="28"/>
    </row>
    <row r="225" spans="2:23" ht="18" customHeight="1" x14ac:dyDescent="0.3">
      <c r="N225" s="36"/>
      <c r="O225" s="36"/>
      <c r="P225" s="36"/>
      <c r="Q225" s="28"/>
      <c r="R225" s="28"/>
      <c r="S225" s="28"/>
      <c r="T225" s="28"/>
    </row>
    <row r="226" spans="2:23" ht="18" customHeight="1" x14ac:dyDescent="0.3">
      <c r="N226" s="36"/>
      <c r="O226" s="36"/>
      <c r="P226" s="36"/>
      <c r="Q226" s="28"/>
      <c r="R226" s="28"/>
      <c r="S226" s="28"/>
      <c r="T226" s="28"/>
    </row>
    <row r="227" spans="2:23" ht="18" customHeight="1" x14ac:dyDescent="0.3">
      <c r="N227" s="36"/>
      <c r="O227" s="36"/>
      <c r="P227" s="36"/>
      <c r="Q227" s="28"/>
      <c r="R227" s="28"/>
      <c r="S227" s="28"/>
      <c r="T227" s="28"/>
    </row>
    <row r="228" spans="2:23" ht="18" customHeight="1" x14ac:dyDescent="0.3">
      <c r="N228" s="36"/>
      <c r="O228" s="36"/>
      <c r="P228" s="36"/>
      <c r="Q228" s="28"/>
      <c r="R228" s="28"/>
      <c r="S228" s="28"/>
      <c r="T228" s="28"/>
    </row>
    <row r="229" spans="2:23" ht="18" customHeight="1" x14ac:dyDescent="0.3">
      <c r="N229" s="36"/>
      <c r="O229" s="36"/>
      <c r="P229" s="36"/>
      <c r="Q229" s="28"/>
      <c r="R229" s="28"/>
      <c r="S229" s="28"/>
      <c r="T229" s="28"/>
    </row>
    <row r="230" spans="2:23" ht="18" customHeight="1" x14ac:dyDescent="0.3">
      <c r="N230" s="36"/>
      <c r="O230" s="36"/>
      <c r="P230" s="36"/>
      <c r="Q230" s="28"/>
      <c r="R230" s="28"/>
      <c r="S230" s="28"/>
      <c r="T230" s="28"/>
    </row>
    <row r="231" spans="2:23" ht="18" customHeight="1" x14ac:dyDescent="0.3">
      <c r="N231" s="36"/>
      <c r="O231" s="36"/>
      <c r="P231" s="36"/>
      <c r="Q231" s="28"/>
      <c r="R231" s="28"/>
      <c r="S231" s="28"/>
      <c r="T231" s="28"/>
    </row>
    <row r="232" spans="2:23" ht="18" customHeight="1" x14ac:dyDescent="0.3">
      <c r="N232" s="36"/>
      <c r="O232" s="36"/>
      <c r="P232" s="36"/>
      <c r="Q232" s="28"/>
      <c r="R232" s="28"/>
      <c r="S232" s="28"/>
      <c r="T232" s="28"/>
    </row>
    <row r="233" spans="2:23" ht="18" customHeight="1" x14ac:dyDescent="0.3">
      <c r="B233" s="37"/>
      <c r="N233" s="36"/>
      <c r="O233" s="36"/>
      <c r="P233" s="36"/>
      <c r="Q233" s="28"/>
      <c r="R233" s="28"/>
      <c r="S233" s="28"/>
    </row>
    <row r="234" spans="2:23" ht="18" customHeight="1" x14ac:dyDescent="0.3">
      <c r="K234" s="37"/>
      <c r="L234" s="37"/>
      <c r="N234" s="36"/>
      <c r="O234" s="36"/>
      <c r="P234" s="36"/>
      <c r="Q234" s="34"/>
      <c r="R234" s="34"/>
      <c r="S234" s="35"/>
    </row>
    <row r="235" spans="2:23" ht="18" customHeight="1" x14ac:dyDescent="0.3">
      <c r="N235" s="36"/>
      <c r="O235" s="36"/>
      <c r="P235" s="36"/>
      <c r="Q235" s="34"/>
      <c r="R235" s="34"/>
      <c r="S235" s="35"/>
    </row>
    <row r="236" spans="2:23" ht="18" customHeight="1" x14ac:dyDescent="0.3">
      <c r="N236" s="36"/>
      <c r="O236" s="36"/>
      <c r="P236" s="36"/>
      <c r="Q236" s="34"/>
      <c r="R236" s="34"/>
      <c r="S236" s="35"/>
    </row>
    <row r="237" spans="2:23" ht="18" customHeight="1" x14ac:dyDescent="0.3">
      <c r="N237" s="36"/>
      <c r="O237" s="36"/>
      <c r="P237" s="36"/>
      <c r="Q237" s="34"/>
      <c r="R237" s="34"/>
      <c r="S237" s="35"/>
    </row>
    <row r="238" spans="2:23" ht="18" customHeight="1" x14ac:dyDescent="0.3">
      <c r="N238" s="36"/>
      <c r="O238" s="36"/>
      <c r="P238" s="36"/>
      <c r="Q238" s="28"/>
      <c r="R238" s="28"/>
      <c r="S238" s="28"/>
      <c r="T238" s="28"/>
      <c r="U238" s="13"/>
      <c r="W238" s="13"/>
    </row>
    <row r="239" spans="2:23" ht="18" customHeight="1" x14ac:dyDescent="0.3">
      <c r="N239" s="36"/>
      <c r="O239" s="36"/>
      <c r="P239" s="36"/>
      <c r="Q239" s="28"/>
      <c r="R239" s="28"/>
      <c r="S239" s="28"/>
      <c r="T239" s="28"/>
      <c r="U239" s="13"/>
      <c r="W239" s="13"/>
    </row>
    <row r="240" spans="2:23" ht="18" customHeight="1" x14ac:dyDescent="0.3">
      <c r="N240" s="36"/>
      <c r="O240" s="36"/>
      <c r="P240" s="36"/>
      <c r="Q240" s="28"/>
      <c r="R240" s="28"/>
      <c r="S240" s="28"/>
      <c r="T240" s="28"/>
      <c r="U240" s="13"/>
      <c r="W240" s="13"/>
    </row>
    <row r="241" spans="1:21" ht="18" customHeight="1" x14ac:dyDescent="0.3">
      <c r="N241" s="36"/>
      <c r="O241" s="36"/>
      <c r="P241" s="36"/>
      <c r="Q241" s="28"/>
      <c r="R241" s="28"/>
      <c r="S241" s="28"/>
      <c r="T241" s="28"/>
      <c r="U241" s="13"/>
    </row>
    <row r="242" spans="1:21" ht="18" customHeight="1" x14ac:dyDescent="0.3">
      <c r="N242" s="36"/>
      <c r="O242" s="36"/>
      <c r="P242" s="36"/>
      <c r="Q242" s="28"/>
      <c r="R242" s="28"/>
      <c r="S242" s="28"/>
      <c r="T242" s="28"/>
      <c r="U242" s="13"/>
    </row>
    <row r="243" spans="1:21" ht="18" customHeight="1" x14ac:dyDescent="0.3">
      <c r="N243" s="36"/>
      <c r="O243" s="36"/>
      <c r="P243" s="36"/>
      <c r="Q243" s="28"/>
      <c r="R243" s="28"/>
      <c r="S243" s="28"/>
      <c r="T243" s="28"/>
      <c r="U243" s="13"/>
    </row>
    <row r="244" spans="1:21" ht="18" customHeight="1" x14ac:dyDescent="0.3">
      <c r="N244" s="36"/>
      <c r="O244" s="36"/>
      <c r="P244" s="36"/>
      <c r="Q244" s="28"/>
      <c r="R244" s="28"/>
      <c r="S244" s="28"/>
      <c r="T244" s="28"/>
    </row>
    <row r="245" spans="1:21" ht="18" customHeight="1" x14ac:dyDescent="0.3">
      <c r="N245" s="36"/>
      <c r="O245" s="36"/>
      <c r="P245" s="36"/>
      <c r="Q245" s="28"/>
      <c r="R245" s="28"/>
      <c r="S245" s="28"/>
      <c r="T245" s="28"/>
    </row>
    <row r="246" spans="1:21" ht="18" customHeight="1" x14ac:dyDescent="0.3">
      <c r="A246" s="32"/>
      <c r="N246" s="36"/>
      <c r="O246" s="36"/>
      <c r="P246" s="36"/>
      <c r="Q246" s="28"/>
      <c r="R246" s="28"/>
      <c r="S246" s="28"/>
      <c r="T246" s="28"/>
    </row>
    <row r="247" spans="1:21" ht="18" customHeight="1" x14ac:dyDescent="0.3">
      <c r="N247" s="36"/>
      <c r="O247" s="36"/>
      <c r="P247" s="36"/>
      <c r="Q247" s="28"/>
      <c r="R247" s="28"/>
      <c r="S247" s="28"/>
      <c r="T247" s="28"/>
    </row>
    <row r="248" spans="1:21" ht="18" customHeight="1" x14ac:dyDescent="0.3">
      <c r="N248" s="36"/>
      <c r="O248" s="36"/>
      <c r="P248" s="36"/>
      <c r="Q248" s="28"/>
      <c r="R248" s="28"/>
      <c r="S248" s="28"/>
      <c r="T248" s="28"/>
    </row>
    <row r="249" spans="1:21" ht="18" customHeight="1" x14ac:dyDescent="0.3">
      <c r="B249" s="37"/>
      <c r="N249" s="36"/>
      <c r="O249" s="36"/>
      <c r="P249" s="36"/>
      <c r="Q249" s="28"/>
      <c r="R249" s="28"/>
      <c r="S249" s="28"/>
    </row>
    <row r="250" spans="1:21" ht="18" customHeight="1" x14ac:dyDescent="0.3">
      <c r="K250" s="37"/>
      <c r="L250" s="37"/>
      <c r="N250" s="36"/>
      <c r="O250" s="36"/>
      <c r="P250" s="36"/>
      <c r="Q250" s="34"/>
      <c r="R250" s="34"/>
      <c r="S250" s="35"/>
    </row>
    <row r="251" spans="1:21" ht="18" customHeight="1" x14ac:dyDescent="0.25">
      <c r="N251" s="36"/>
      <c r="O251" s="36"/>
      <c r="P251" s="36"/>
      <c r="S251" s="35"/>
    </row>
    <row r="252" spans="1:21" ht="18" customHeight="1" x14ac:dyDescent="0.25">
      <c r="N252" s="36"/>
      <c r="O252" s="36"/>
      <c r="P252" s="36"/>
      <c r="S252" s="35"/>
    </row>
    <row r="253" spans="1:21" ht="18" customHeight="1" x14ac:dyDescent="0.25">
      <c r="N253" s="36"/>
      <c r="O253" s="36"/>
      <c r="P253" s="36"/>
      <c r="S253" s="35"/>
    </row>
    <row r="254" spans="1:21" ht="18" customHeight="1" x14ac:dyDescent="0.3">
      <c r="N254" s="36"/>
      <c r="O254" s="36"/>
      <c r="P254" s="36"/>
      <c r="Q254" s="28"/>
      <c r="R254" s="28"/>
      <c r="S254" s="28"/>
      <c r="T254" s="28"/>
      <c r="U254" s="13"/>
    </row>
    <row r="255" spans="1:21" ht="18" customHeight="1" x14ac:dyDescent="0.3">
      <c r="N255" s="36"/>
      <c r="O255" s="36"/>
      <c r="P255" s="36"/>
      <c r="Q255" s="28"/>
      <c r="R255" s="28"/>
      <c r="S255" s="28"/>
      <c r="T255" s="28"/>
      <c r="U255" s="13"/>
    </row>
    <row r="256" spans="1:21" ht="18" customHeight="1" x14ac:dyDescent="0.3">
      <c r="N256" s="36"/>
      <c r="O256" s="36"/>
      <c r="P256" s="36"/>
      <c r="Q256" s="28"/>
      <c r="R256" s="28"/>
      <c r="S256" s="28"/>
      <c r="T256" s="28"/>
      <c r="U256" s="13"/>
    </row>
    <row r="257" spans="1:21" ht="18" customHeight="1" x14ac:dyDescent="0.3">
      <c r="N257" s="36"/>
      <c r="O257" s="36"/>
      <c r="P257" s="36"/>
      <c r="Q257" s="28"/>
      <c r="R257" s="28"/>
      <c r="S257" s="28"/>
      <c r="T257" s="28"/>
      <c r="U257" s="13"/>
    </row>
    <row r="258" spans="1:21" ht="18" customHeight="1" x14ac:dyDescent="0.3">
      <c r="N258" s="36"/>
      <c r="O258" s="36"/>
      <c r="P258" s="36"/>
      <c r="Q258" s="28"/>
      <c r="R258" s="28"/>
      <c r="S258" s="28"/>
      <c r="T258" s="28"/>
      <c r="U258" s="13"/>
    </row>
    <row r="259" spans="1:21" ht="18" customHeight="1" x14ac:dyDescent="0.3">
      <c r="N259" s="36"/>
      <c r="O259" s="36"/>
      <c r="P259" s="36"/>
      <c r="Q259" s="28"/>
      <c r="R259" s="28"/>
      <c r="S259" s="28"/>
      <c r="T259" s="28"/>
      <c r="U259" s="13"/>
    </row>
    <row r="260" spans="1:21" ht="18" customHeight="1" x14ac:dyDescent="0.3">
      <c r="N260" s="36"/>
      <c r="O260" s="36"/>
      <c r="P260" s="36"/>
      <c r="Q260" s="28"/>
      <c r="R260" s="28"/>
      <c r="S260" s="28"/>
      <c r="T260" s="28"/>
    </row>
    <row r="261" spans="1:21" ht="18" customHeight="1" x14ac:dyDescent="0.3">
      <c r="N261" s="36"/>
      <c r="O261" s="36"/>
      <c r="P261" s="36"/>
      <c r="Q261" s="28"/>
      <c r="R261" s="28"/>
      <c r="S261" s="28"/>
      <c r="T261" s="28"/>
    </row>
    <row r="262" spans="1:21" ht="18" customHeight="1" x14ac:dyDescent="0.3">
      <c r="A262" s="32"/>
      <c r="N262" s="36"/>
      <c r="O262" s="36"/>
      <c r="P262" s="36"/>
      <c r="Q262" s="28"/>
      <c r="R262" s="28"/>
      <c r="S262" s="28"/>
      <c r="T262" s="28"/>
    </row>
    <row r="263" spans="1:21" ht="18" customHeight="1" x14ac:dyDescent="0.3">
      <c r="N263" s="36"/>
      <c r="O263" s="36"/>
      <c r="P263" s="36"/>
      <c r="Q263" s="28"/>
      <c r="R263" s="28"/>
      <c r="S263" s="28"/>
      <c r="T263" s="28"/>
    </row>
    <row r="264" spans="1:21" ht="18" customHeight="1" x14ac:dyDescent="0.3">
      <c r="N264" s="36"/>
      <c r="O264" s="36"/>
      <c r="P264" s="36"/>
      <c r="Q264" s="28"/>
      <c r="R264" s="28"/>
      <c r="S264" s="28"/>
      <c r="T264" s="28"/>
    </row>
    <row r="265" spans="1:21" ht="18" customHeight="1" x14ac:dyDescent="0.3">
      <c r="B265" s="37"/>
      <c r="N265" s="36"/>
      <c r="O265" s="36"/>
      <c r="P265" s="36"/>
      <c r="Q265" s="28"/>
      <c r="R265" s="28"/>
      <c r="S265" s="28"/>
    </row>
    <row r="266" spans="1:21" ht="18" customHeight="1" x14ac:dyDescent="0.3">
      <c r="K266" s="37"/>
      <c r="L266" s="37"/>
      <c r="N266" s="36"/>
      <c r="O266" s="36"/>
      <c r="P266" s="36"/>
      <c r="Q266" s="34"/>
      <c r="R266" s="34"/>
      <c r="S266" s="35"/>
    </row>
    <row r="269" spans="1:21" ht="18" customHeight="1" x14ac:dyDescent="0.25">
      <c r="T269" s="13"/>
    </row>
  </sheetData>
  <mergeCells count="2">
    <mergeCell ref="A2:F2"/>
    <mergeCell ref="A3:F3"/>
  </mergeCells>
  <phoneticPr fontId="6" type="noConversion"/>
  <pageMargins left="0.75" right="0.75" top="1" bottom="1" header="0.5" footer="0.5"/>
  <pageSetup scale="77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I77"/>
  <sheetViews>
    <sheetView topLeftCell="A3" workbookViewId="0">
      <selection activeCell="I24" sqref="I24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17.26953125" bestFit="1" customWidth="1"/>
    <col min="5" max="5" width="3.7265625" customWidth="1"/>
    <col min="6" max="6" width="15.54296875" customWidth="1"/>
    <col min="7" max="7" width="3.7265625" customWidth="1"/>
    <col min="8" max="8" width="18.1796875" bestFit="1" customWidth="1"/>
    <col min="9" max="9" width="17" bestFit="1" customWidth="1"/>
  </cols>
  <sheetData>
    <row r="1" spans="1:8" ht="63" customHeight="1" x14ac:dyDescent="0.25">
      <c r="A1" s="89"/>
      <c r="B1" s="89"/>
      <c r="C1" s="89"/>
      <c r="D1" s="89"/>
      <c r="E1" s="89"/>
      <c r="F1" s="89"/>
      <c r="G1" s="89"/>
      <c r="H1" s="89"/>
    </row>
    <row r="2" spans="1:8" ht="17.5" x14ac:dyDescent="0.35">
      <c r="A2" s="83" t="s">
        <v>22</v>
      </c>
      <c r="B2" s="84"/>
      <c r="C2" s="84"/>
      <c r="D2" s="84"/>
      <c r="E2" s="84"/>
      <c r="F2" s="84"/>
      <c r="G2" s="84"/>
      <c r="H2" s="84"/>
    </row>
    <row r="3" spans="1:8" ht="17.5" x14ac:dyDescent="0.35">
      <c r="A3" s="14"/>
      <c r="B3" s="15"/>
      <c r="C3" s="15"/>
      <c r="D3" s="15"/>
      <c r="E3" s="15"/>
      <c r="F3" s="15"/>
      <c r="G3" s="15"/>
      <c r="H3" s="15"/>
    </row>
    <row r="4" spans="1:8" x14ac:dyDescent="0.25">
      <c r="B4" s="16" t="s">
        <v>55</v>
      </c>
      <c r="C4" s="10"/>
      <c r="D4" s="16" t="s">
        <v>78</v>
      </c>
      <c r="E4" s="10"/>
      <c r="F4" s="16" t="s">
        <v>84</v>
      </c>
      <c r="G4" s="10"/>
      <c r="H4" s="16" t="s">
        <v>28</v>
      </c>
    </row>
    <row r="5" spans="1:8" x14ac:dyDescent="0.25">
      <c r="A5" s="9"/>
      <c r="B5" s="11" t="s">
        <v>83</v>
      </c>
      <c r="C5" s="9"/>
      <c r="D5" s="11" t="s">
        <v>11</v>
      </c>
      <c r="F5" s="11" t="s">
        <v>61</v>
      </c>
      <c r="H5" s="11" t="s">
        <v>8</v>
      </c>
    </row>
    <row r="7" spans="1:8" x14ac:dyDescent="0.25">
      <c r="A7" s="8" t="s">
        <v>3</v>
      </c>
      <c r="B7" s="8"/>
      <c r="C7" s="8"/>
    </row>
    <row r="8" spans="1:8" x14ac:dyDescent="0.25">
      <c r="A8" t="s">
        <v>1</v>
      </c>
      <c r="B8" s="13">
        <v>41738466.75</v>
      </c>
      <c r="C8" s="13"/>
      <c r="D8" s="13">
        <v>197560025.89999995</v>
      </c>
      <c r="E8" s="13"/>
      <c r="F8" s="13">
        <v>32465193.669999998</v>
      </c>
      <c r="G8" s="13"/>
      <c r="H8" s="13">
        <v>1134176491.1200001</v>
      </c>
    </row>
    <row r="9" spans="1:8" x14ac:dyDescent="0.25">
      <c r="A9" t="s">
        <v>2</v>
      </c>
      <c r="B9" s="13">
        <v>38051577.060000002</v>
      </c>
      <c r="C9" s="13"/>
      <c r="D9" s="13">
        <v>180185942.24000004</v>
      </c>
      <c r="E9" s="13"/>
      <c r="F9" s="13">
        <v>29596070.810000002</v>
      </c>
      <c r="G9" s="13"/>
      <c r="H9" s="13">
        <v>1028724013.1500001</v>
      </c>
    </row>
    <row r="10" spans="1:8" x14ac:dyDescent="0.25">
      <c r="A10" t="s">
        <v>0</v>
      </c>
      <c r="B10" s="13">
        <v>0</v>
      </c>
      <c r="C10" s="13"/>
      <c r="D10" s="13">
        <v>0</v>
      </c>
      <c r="E10" s="13"/>
      <c r="F10" s="13">
        <v>0</v>
      </c>
      <c r="G10" s="13"/>
      <c r="H10" s="13">
        <v>6410</v>
      </c>
    </row>
    <row r="11" spans="1:8" x14ac:dyDescent="0.25">
      <c r="A11" t="s">
        <v>30</v>
      </c>
      <c r="B11" s="13">
        <v>0</v>
      </c>
      <c r="C11" s="13"/>
      <c r="D11" s="13">
        <v>0</v>
      </c>
      <c r="E11" s="13"/>
      <c r="F11" s="13">
        <v>0</v>
      </c>
      <c r="G11" s="13"/>
      <c r="H11" s="13">
        <v>199152.03</v>
      </c>
    </row>
    <row r="12" spans="1:8" x14ac:dyDescent="0.25">
      <c r="A12" t="s">
        <v>31</v>
      </c>
      <c r="B12" s="13">
        <f>B8-B9</f>
        <v>3686889.6899999976</v>
      </c>
      <c r="C12" s="13"/>
      <c r="D12" s="13">
        <v>17374083.659999996</v>
      </c>
      <c r="E12" s="13"/>
      <c r="F12" s="13">
        <v>2869122.86</v>
      </c>
      <c r="G12" s="13"/>
      <c r="H12" s="13">
        <v>105645220</v>
      </c>
    </row>
    <row r="13" spans="1:8" x14ac:dyDescent="0.25">
      <c r="A13" t="s">
        <v>25</v>
      </c>
      <c r="B13" s="13">
        <f>B12*0.55</f>
        <v>2027789.3294999988</v>
      </c>
      <c r="C13" s="13"/>
      <c r="D13" s="13">
        <f>D12*0.55</f>
        <v>9555746.0129999984</v>
      </c>
      <c r="E13" s="13"/>
      <c r="F13" s="13">
        <f>F12*0.55</f>
        <v>1578017.5730000001</v>
      </c>
      <c r="G13" s="13"/>
      <c r="H13" s="13">
        <f>H12*0.55</f>
        <v>58104871.000000007</v>
      </c>
    </row>
    <row r="14" spans="1:8" x14ac:dyDescent="0.25">
      <c r="A14" t="s">
        <v>32</v>
      </c>
      <c r="B14" s="13">
        <f>B12*0.45</f>
        <v>1659100.360499999</v>
      </c>
      <c r="C14" s="13"/>
      <c r="D14" s="13">
        <f>D12*0.45</f>
        <v>7818337.6469999989</v>
      </c>
      <c r="E14" s="13"/>
      <c r="F14" s="13">
        <f>F12*0.45</f>
        <v>1291105.287</v>
      </c>
      <c r="G14" s="13"/>
      <c r="H14" s="13">
        <f>H12*0.45</f>
        <v>47540349</v>
      </c>
    </row>
    <row r="15" spans="1:8" x14ac:dyDescent="0.25">
      <c r="A15" t="s">
        <v>5</v>
      </c>
      <c r="B15" s="26">
        <v>1203</v>
      </c>
      <c r="C15" s="13"/>
      <c r="D15" s="13"/>
      <c r="E15" s="13"/>
      <c r="F15" s="13"/>
      <c r="G15" s="13"/>
      <c r="H15" s="13"/>
    </row>
    <row r="16" spans="1:8" x14ac:dyDescent="0.25">
      <c r="B16" s="13"/>
      <c r="C16" s="13"/>
      <c r="D16" s="13"/>
      <c r="E16" s="13"/>
      <c r="F16" s="13"/>
      <c r="G16" s="13"/>
      <c r="H16" s="13"/>
    </row>
    <row r="17" spans="1:8" x14ac:dyDescent="0.25">
      <c r="B17" s="13"/>
      <c r="C17" s="13"/>
      <c r="D17" s="13"/>
      <c r="E17" s="13"/>
      <c r="F17" s="13"/>
      <c r="G17" s="13"/>
      <c r="H17" s="13"/>
    </row>
    <row r="18" spans="1:8" x14ac:dyDescent="0.25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5">
      <c r="A19" t="s">
        <v>1</v>
      </c>
      <c r="B19" s="13">
        <v>75418831.709999993</v>
      </c>
      <c r="C19" s="13"/>
      <c r="D19" s="13">
        <v>323815005.55999994</v>
      </c>
      <c r="E19" s="13"/>
      <c r="F19" s="13">
        <v>59680509.079999998</v>
      </c>
      <c r="G19" s="13"/>
      <c r="H19" s="13">
        <v>1936534901.9099998</v>
      </c>
    </row>
    <row r="20" spans="1:8" x14ac:dyDescent="0.25">
      <c r="A20" t="s">
        <v>2</v>
      </c>
      <c r="B20" s="13">
        <v>69274454.609999999</v>
      </c>
      <c r="C20" s="13"/>
      <c r="D20" s="13">
        <v>296197950.05999994</v>
      </c>
      <c r="E20" s="13"/>
      <c r="F20" s="13">
        <v>54772529.049999997</v>
      </c>
      <c r="G20" s="13"/>
      <c r="H20" s="13">
        <v>1765517977.97</v>
      </c>
    </row>
    <row r="21" spans="1:8" x14ac:dyDescent="0.25">
      <c r="A21" t="s">
        <v>0</v>
      </c>
      <c r="B21" s="13">
        <v>375610.5</v>
      </c>
      <c r="C21" s="13"/>
      <c r="D21" s="13">
        <v>2025910.85</v>
      </c>
      <c r="E21" s="13"/>
      <c r="F21" s="13">
        <v>327107</v>
      </c>
      <c r="G21" s="13"/>
      <c r="H21" s="13">
        <v>6471806.9999999991</v>
      </c>
    </row>
    <row r="22" spans="1:8" x14ac:dyDescent="0.25">
      <c r="A22" t="s">
        <v>30</v>
      </c>
      <c r="B22" s="13">
        <v>718.5</v>
      </c>
      <c r="C22" s="13"/>
      <c r="D22" s="13">
        <v>0</v>
      </c>
      <c r="E22" s="13"/>
      <c r="F22" s="13">
        <v>718.5</v>
      </c>
      <c r="G22" s="13"/>
      <c r="H22" s="13">
        <v>718.5</v>
      </c>
    </row>
    <row r="23" spans="1:8" x14ac:dyDescent="0.25">
      <c r="A23" t="s">
        <v>31</v>
      </c>
      <c r="B23" s="13">
        <f>B19-B20-B21+B22</f>
        <v>5769485.099999994</v>
      </c>
      <c r="C23" s="13"/>
      <c r="D23" s="13">
        <v>25591144.649999995</v>
      </c>
      <c r="E23" s="13"/>
      <c r="F23" s="13">
        <v>4581591.53</v>
      </c>
      <c r="G23" s="13"/>
      <c r="H23" s="13">
        <v>164545835.44000003</v>
      </c>
    </row>
    <row r="24" spans="1:8" x14ac:dyDescent="0.25">
      <c r="A24" t="s">
        <v>25</v>
      </c>
      <c r="B24" s="13">
        <f>B23*0.55</f>
        <v>3173216.8049999969</v>
      </c>
      <c r="C24" s="13"/>
      <c r="D24" s="13">
        <f>D23*0.55</f>
        <v>14075129.557499999</v>
      </c>
      <c r="E24" s="13"/>
      <c r="F24" s="13">
        <f>F23*0.55</f>
        <v>2519875.3415000006</v>
      </c>
      <c r="G24" s="13"/>
      <c r="H24" s="13">
        <f>H23*0.55</f>
        <v>90500209.492000028</v>
      </c>
    </row>
    <row r="25" spans="1:8" x14ac:dyDescent="0.25">
      <c r="A25" t="s">
        <v>32</v>
      </c>
      <c r="B25" s="13">
        <f>B23*0.45</f>
        <v>2596268.2949999976</v>
      </c>
      <c r="C25" s="13"/>
      <c r="D25" s="13">
        <f>D23*0.45</f>
        <v>11516015.092499997</v>
      </c>
      <c r="E25" s="13"/>
      <c r="F25" s="13">
        <f>F23*0.45</f>
        <v>2061716.1885000002</v>
      </c>
      <c r="G25" s="13"/>
      <c r="H25" s="13">
        <f>H23*0.45</f>
        <v>74045625.948000014</v>
      </c>
    </row>
    <row r="26" spans="1:8" x14ac:dyDescent="0.25">
      <c r="A26" t="s">
        <v>5</v>
      </c>
      <c r="B26" s="26">
        <v>2239</v>
      </c>
      <c r="C26" s="13"/>
      <c r="D26" s="13"/>
      <c r="E26" s="13"/>
      <c r="F26" s="13"/>
      <c r="G26" s="13"/>
      <c r="H26" s="13"/>
    </row>
    <row r="27" spans="1:8" x14ac:dyDescent="0.25">
      <c r="B27" s="13"/>
      <c r="C27" s="13"/>
      <c r="D27" s="13"/>
      <c r="E27" s="13"/>
      <c r="F27" s="13"/>
      <c r="G27" s="13"/>
      <c r="H27" s="13"/>
    </row>
    <row r="28" spans="1:8" x14ac:dyDescent="0.25">
      <c r="B28" s="13"/>
      <c r="C28" s="13"/>
      <c r="D28" s="13"/>
      <c r="E28" s="13"/>
      <c r="F28" s="13"/>
      <c r="G28" s="13"/>
      <c r="H28" s="13"/>
    </row>
    <row r="29" spans="1:8" x14ac:dyDescent="0.25">
      <c r="A29" s="9" t="s">
        <v>41</v>
      </c>
      <c r="B29" s="13"/>
      <c r="C29" s="13"/>
      <c r="D29" s="13"/>
      <c r="E29" s="13"/>
      <c r="F29" s="13"/>
      <c r="G29" s="13"/>
      <c r="H29" s="13"/>
    </row>
    <row r="30" spans="1:8" x14ac:dyDescent="0.25">
      <c r="A30" t="s">
        <v>1</v>
      </c>
      <c r="B30" s="13">
        <v>79056376.730000004</v>
      </c>
      <c r="C30" s="13"/>
      <c r="D30" s="13">
        <v>357346313.82000005</v>
      </c>
      <c r="E30" s="13"/>
      <c r="F30" s="13">
        <v>61374582.950000003</v>
      </c>
      <c r="G30" s="13"/>
      <c r="H30" s="13">
        <v>1841540016.2800004</v>
      </c>
    </row>
    <row r="31" spans="1:8" x14ac:dyDescent="0.25">
      <c r="A31" t="s">
        <v>2</v>
      </c>
      <c r="B31" s="13">
        <v>71817736.310000002</v>
      </c>
      <c r="C31" s="13"/>
      <c r="D31" s="13">
        <v>324324854.63999999</v>
      </c>
      <c r="E31" s="13"/>
      <c r="F31" s="13">
        <v>55793995.549999997</v>
      </c>
      <c r="G31" s="13"/>
      <c r="H31" s="13">
        <v>1668995229.6199996</v>
      </c>
    </row>
    <row r="32" spans="1:8" x14ac:dyDescent="0.25">
      <c r="A32" t="s">
        <v>0</v>
      </c>
      <c r="B32" s="13">
        <v>814048.84</v>
      </c>
      <c r="C32" s="13"/>
      <c r="D32" s="13">
        <v>4303547.71</v>
      </c>
      <c r="E32" s="13"/>
      <c r="F32" s="13">
        <v>591370.44999999995</v>
      </c>
      <c r="G32" s="13"/>
      <c r="H32" s="13">
        <v>11530468.849999998</v>
      </c>
    </row>
    <row r="33" spans="1:8" x14ac:dyDescent="0.25">
      <c r="A33" t="s">
        <v>30</v>
      </c>
      <c r="B33" s="13">
        <v>0</v>
      </c>
      <c r="C33" s="13"/>
      <c r="D33" s="13">
        <v>18941.310000000001</v>
      </c>
      <c r="E33" s="13"/>
      <c r="F33" s="13">
        <v>0</v>
      </c>
      <c r="G33" s="13"/>
      <c r="H33" s="13">
        <v>29520.880000000001</v>
      </c>
    </row>
    <row r="34" spans="1:8" x14ac:dyDescent="0.25">
      <c r="A34" t="s">
        <v>31</v>
      </c>
      <c r="B34" s="13">
        <f>B30-B31-B32</f>
        <v>6424591.5800000019</v>
      </c>
      <c r="C34" s="13"/>
      <c r="D34" s="13">
        <v>28736852.780000005</v>
      </c>
      <c r="E34" s="13"/>
      <c r="F34" s="13">
        <v>4989216.95</v>
      </c>
      <c r="G34" s="13"/>
      <c r="H34" s="13">
        <v>161043838.69</v>
      </c>
    </row>
    <row r="35" spans="1:8" x14ac:dyDescent="0.25">
      <c r="A35" t="s">
        <v>25</v>
      </c>
      <c r="B35" s="13">
        <f>B34*0.55</f>
        <v>3533525.3690000013</v>
      </c>
      <c r="C35" s="13"/>
      <c r="D35" s="13">
        <f>D34*0.55</f>
        <v>15805269.029000005</v>
      </c>
      <c r="E35" s="13"/>
      <c r="F35" s="13">
        <f>F34*0.55</f>
        <v>2744069.3225000002</v>
      </c>
      <c r="G35" s="13"/>
      <c r="H35" s="13">
        <f>H34*0.55</f>
        <v>88574111.279500008</v>
      </c>
    </row>
    <row r="36" spans="1:8" x14ac:dyDescent="0.25">
      <c r="A36" t="s">
        <v>32</v>
      </c>
      <c r="B36" s="13">
        <f>B34*0.45</f>
        <v>2891066.2110000011</v>
      </c>
      <c r="C36" s="13"/>
      <c r="D36" s="13">
        <f>D34*0.45</f>
        <v>12931583.751000002</v>
      </c>
      <c r="E36" s="13"/>
      <c r="F36" s="13">
        <f>F34*0.45</f>
        <v>2245147.6274999999</v>
      </c>
      <c r="G36" s="13"/>
      <c r="H36" s="13">
        <f>H34*0.45</f>
        <v>72469727.410500005</v>
      </c>
    </row>
    <row r="37" spans="1:8" x14ac:dyDescent="0.25">
      <c r="A37" t="s">
        <v>5</v>
      </c>
      <c r="B37" s="24">
        <v>2788</v>
      </c>
      <c r="C37" s="13"/>
      <c r="D37" s="13"/>
      <c r="E37" s="13"/>
      <c r="F37" s="13"/>
      <c r="G37" s="13"/>
      <c r="H37" s="13"/>
    </row>
    <row r="38" spans="1:8" x14ac:dyDescent="0.25">
      <c r="B38" s="13"/>
      <c r="C38" s="13"/>
      <c r="D38" s="13"/>
      <c r="E38" s="13"/>
      <c r="F38" s="13"/>
      <c r="G38" s="13"/>
      <c r="H38" s="13"/>
    </row>
    <row r="39" spans="1:8" x14ac:dyDescent="0.25">
      <c r="B39" s="13"/>
      <c r="C39" s="13"/>
      <c r="D39" s="13"/>
      <c r="E39" s="13"/>
      <c r="F39" s="13"/>
      <c r="G39" s="13"/>
      <c r="H39" s="13"/>
    </row>
    <row r="40" spans="1:8" ht="76" customHeight="1" x14ac:dyDescent="0.3">
      <c r="A40" s="87" t="s">
        <v>51</v>
      </c>
      <c r="B40" s="87"/>
      <c r="C40" s="87"/>
      <c r="D40" s="87"/>
      <c r="E40" s="87"/>
      <c r="F40" s="87"/>
      <c r="G40" s="87"/>
      <c r="H40" s="87"/>
    </row>
    <row r="41" spans="1:8" x14ac:dyDescent="0.25">
      <c r="B41" s="13"/>
      <c r="C41" s="13"/>
      <c r="D41" s="13"/>
      <c r="E41" s="13"/>
      <c r="F41" s="13"/>
      <c r="G41" s="13"/>
      <c r="H41" s="13"/>
    </row>
    <row r="42" spans="1:8" x14ac:dyDescent="0.25">
      <c r="A42" s="9" t="s">
        <v>50</v>
      </c>
      <c r="B42" s="13"/>
      <c r="C42" s="13"/>
      <c r="D42" s="13"/>
      <c r="E42" s="13"/>
      <c r="F42" s="13"/>
      <c r="G42" s="13"/>
      <c r="H42" s="13"/>
    </row>
    <row r="43" spans="1:8" x14ac:dyDescent="0.25">
      <c r="A43" t="s">
        <v>1</v>
      </c>
      <c r="B43" s="13">
        <v>37486173.25</v>
      </c>
      <c r="C43" s="13"/>
      <c r="D43" s="13">
        <v>167383678.64000002</v>
      </c>
      <c r="E43" s="13"/>
      <c r="F43" s="13">
        <v>29678272.059999999</v>
      </c>
      <c r="G43" s="13"/>
      <c r="H43" s="13">
        <v>874762441.0999999</v>
      </c>
    </row>
    <row r="44" spans="1:8" x14ac:dyDescent="0.25">
      <c r="A44" t="s">
        <v>2</v>
      </c>
      <c r="B44" s="13">
        <v>34086513.240000002</v>
      </c>
      <c r="C44" s="13"/>
      <c r="D44" s="13">
        <v>152041731.75999999</v>
      </c>
      <c r="E44" s="13"/>
      <c r="F44" s="13">
        <v>26902483.500000004</v>
      </c>
      <c r="G44" s="13"/>
      <c r="H44" s="13">
        <v>793288165.08000004</v>
      </c>
    </row>
    <row r="45" spans="1:8" x14ac:dyDescent="0.25">
      <c r="A45" t="s">
        <v>0</v>
      </c>
      <c r="B45" s="13">
        <v>99012.08</v>
      </c>
      <c r="C45" s="13"/>
      <c r="D45" s="13">
        <v>578054.84</v>
      </c>
      <c r="E45" s="13"/>
      <c r="F45" s="13">
        <v>72237.08</v>
      </c>
      <c r="G45" s="13"/>
      <c r="H45" s="13">
        <v>1494166.99</v>
      </c>
    </row>
    <row r="46" spans="1:8" x14ac:dyDescent="0.25">
      <c r="A46" t="s">
        <v>31</v>
      </c>
      <c r="B46" s="13">
        <f>B43-B44-B45</f>
        <v>3300647.9299999978</v>
      </c>
      <c r="C46" s="13"/>
      <c r="D46" s="13">
        <v>14763892.039999994</v>
      </c>
      <c r="E46" s="13"/>
      <c r="F46" s="13">
        <v>2703551.48</v>
      </c>
      <c r="G46" s="13"/>
      <c r="H46" s="13">
        <v>79980109.030000001</v>
      </c>
    </row>
    <row r="47" spans="1:8" x14ac:dyDescent="0.25">
      <c r="A47" t="s">
        <v>25</v>
      </c>
      <c r="B47" s="13">
        <f>B46*0.55</f>
        <v>1815356.361499999</v>
      </c>
      <c r="C47" s="13"/>
      <c r="D47" s="13">
        <f>D46*0.55</f>
        <v>8120140.6219999967</v>
      </c>
      <c r="E47" s="13"/>
      <c r="F47" s="13">
        <f>F46*0.55</f>
        <v>1486953.314</v>
      </c>
      <c r="G47" s="13"/>
      <c r="H47" s="13">
        <f>H46*0.55</f>
        <v>43989059.966500007</v>
      </c>
    </row>
    <row r="48" spans="1:8" x14ac:dyDescent="0.25">
      <c r="A48" t="s">
        <v>32</v>
      </c>
      <c r="B48" s="13">
        <f>B46*0.45</f>
        <v>1485291.5684999991</v>
      </c>
      <c r="C48" s="13"/>
      <c r="D48" s="13">
        <f>D46*0.45</f>
        <v>6643751.4179999968</v>
      </c>
      <c r="E48" s="13"/>
      <c r="F48" s="13">
        <f>F46*0.45</f>
        <v>1216598.166</v>
      </c>
      <c r="G48" s="13"/>
      <c r="H48" s="13">
        <f>H46*0.45</f>
        <v>35991049.063500002</v>
      </c>
    </row>
    <row r="49" spans="1:9" x14ac:dyDescent="0.25">
      <c r="A49" t="s">
        <v>5</v>
      </c>
      <c r="B49" s="26">
        <v>2000</v>
      </c>
      <c r="C49" s="13"/>
      <c r="D49" s="13"/>
      <c r="E49" s="13"/>
      <c r="F49" s="13"/>
      <c r="G49" s="13"/>
      <c r="H49" s="13"/>
    </row>
    <row r="50" spans="1:9" x14ac:dyDescent="0.25">
      <c r="B50" s="13"/>
      <c r="C50" s="13"/>
      <c r="D50" s="13"/>
      <c r="E50" s="13"/>
      <c r="F50" s="13"/>
      <c r="G50" s="13"/>
      <c r="H50" s="13"/>
    </row>
    <row r="51" spans="1:9" x14ac:dyDescent="0.25">
      <c r="B51" s="13"/>
      <c r="C51" s="13"/>
      <c r="D51" s="13"/>
      <c r="E51" s="13"/>
      <c r="F51" s="13"/>
      <c r="G51" s="13"/>
      <c r="H51" s="13"/>
    </row>
    <row r="52" spans="1:9" x14ac:dyDescent="0.25">
      <c r="A52" s="9" t="s">
        <v>74</v>
      </c>
      <c r="B52" s="13"/>
      <c r="C52" s="13"/>
      <c r="D52" s="13"/>
      <c r="E52" s="13"/>
      <c r="F52" s="13"/>
      <c r="G52" s="13"/>
      <c r="H52" s="13"/>
    </row>
    <row r="53" spans="1:9" x14ac:dyDescent="0.25">
      <c r="A53" t="s">
        <v>1</v>
      </c>
      <c r="B53" s="13">
        <v>54489712.450000003</v>
      </c>
      <c r="C53" s="13"/>
      <c r="D53" s="13">
        <v>248937834.46000004</v>
      </c>
      <c r="E53" s="13"/>
      <c r="F53" s="13">
        <v>41626756.890000001</v>
      </c>
      <c r="G53" s="13"/>
      <c r="H53" s="13">
        <v>457822355.74000001</v>
      </c>
    </row>
    <row r="54" spans="1:9" x14ac:dyDescent="0.25">
      <c r="A54" t="s">
        <v>2</v>
      </c>
      <c r="B54" s="13">
        <v>49867869.920000002</v>
      </c>
      <c r="C54" s="13"/>
      <c r="D54" s="13">
        <v>228974822.62000006</v>
      </c>
      <c r="E54" s="13"/>
      <c r="F54" s="13">
        <v>38139161.859999999</v>
      </c>
      <c r="G54" s="13"/>
      <c r="H54" s="13">
        <v>420965586.01000011</v>
      </c>
    </row>
    <row r="55" spans="1:9" x14ac:dyDescent="0.25">
      <c r="A55" t="s">
        <v>0</v>
      </c>
      <c r="B55" s="13">
        <v>0</v>
      </c>
      <c r="C55" s="13"/>
      <c r="D55" s="13">
        <v>0</v>
      </c>
      <c r="E55" s="13"/>
      <c r="F55" s="13">
        <v>0</v>
      </c>
      <c r="G55" s="13"/>
      <c r="H55" s="13">
        <v>0</v>
      </c>
    </row>
    <row r="56" spans="1:9" x14ac:dyDescent="0.25">
      <c r="A56" t="s">
        <v>31</v>
      </c>
      <c r="B56" s="13">
        <f>B53-B54</f>
        <v>4621842.5300000012</v>
      </c>
      <c r="C56" s="13"/>
      <c r="D56" s="13">
        <v>19963011.84</v>
      </c>
      <c r="E56" s="13"/>
      <c r="F56" s="13">
        <v>3487595.03</v>
      </c>
      <c r="G56" s="13"/>
      <c r="H56" s="13">
        <v>36856769.729999997</v>
      </c>
    </row>
    <row r="57" spans="1:9" x14ac:dyDescent="0.25">
      <c r="A57" t="s">
        <v>25</v>
      </c>
      <c r="B57" s="13">
        <f>B56*0.55</f>
        <v>2542013.3915000008</v>
      </c>
      <c r="C57" s="13"/>
      <c r="D57" s="13">
        <f>D56*0.55</f>
        <v>10979656.512</v>
      </c>
      <c r="E57" s="13"/>
      <c r="F57" s="13">
        <f>F56*0.55</f>
        <v>1918177.2665000001</v>
      </c>
      <c r="G57" s="13"/>
      <c r="H57" s="13">
        <f>H56*0.55</f>
        <v>20271223.351500001</v>
      </c>
    </row>
    <row r="58" spans="1:9" x14ac:dyDescent="0.25">
      <c r="A58" t="s">
        <v>32</v>
      </c>
      <c r="B58" s="13">
        <f>B56*0.45</f>
        <v>2079829.1385000006</v>
      </c>
      <c r="C58" s="13"/>
      <c r="D58" s="13">
        <f>D56*0.45</f>
        <v>8983355.3279999997</v>
      </c>
      <c r="E58" s="13"/>
      <c r="F58" s="13">
        <f>F56*0.45</f>
        <v>1569417.7634999999</v>
      </c>
      <c r="G58" s="13"/>
      <c r="H58" s="13">
        <f>H56*0.45</f>
        <v>16585546.3785</v>
      </c>
    </row>
    <row r="59" spans="1:9" x14ac:dyDescent="0.25">
      <c r="A59" t="s">
        <v>5</v>
      </c>
      <c r="B59" s="26">
        <v>1738</v>
      </c>
      <c r="C59" s="13"/>
      <c r="D59" s="13"/>
      <c r="E59" s="13"/>
      <c r="F59" s="13"/>
      <c r="G59" s="13"/>
      <c r="H59" s="13"/>
    </row>
    <row r="60" spans="1:9" x14ac:dyDescent="0.25">
      <c r="B60" s="13"/>
      <c r="C60" s="13"/>
      <c r="D60" s="13"/>
      <c r="E60" s="13"/>
      <c r="F60" s="13"/>
      <c r="G60" s="13"/>
      <c r="H60" s="13"/>
      <c r="I60" s="13"/>
    </row>
    <row r="61" spans="1:9" x14ac:dyDescent="0.25">
      <c r="B61" s="13"/>
      <c r="C61" s="13"/>
      <c r="D61" s="13"/>
      <c r="E61" s="13"/>
      <c r="F61" s="13"/>
      <c r="G61" s="13"/>
      <c r="H61" s="13"/>
      <c r="I61" s="13"/>
    </row>
    <row r="62" spans="1:9" x14ac:dyDescent="0.25">
      <c r="A62" s="8" t="s">
        <v>6</v>
      </c>
      <c r="B62" s="13"/>
      <c r="C62" s="13"/>
      <c r="D62" s="13"/>
      <c r="E62" s="13"/>
      <c r="F62" s="13"/>
      <c r="G62" s="13"/>
      <c r="H62" s="13"/>
    </row>
    <row r="63" spans="1:9" ht="13" x14ac:dyDescent="0.3">
      <c r="A63" t="s">
        <v>1</v>
      </c>
      <c r="B63" s="13">
        <v>288189560.88999999</v>
      </c>
      <c r="C63" s="13"/>
      <c r="D63" s="13">
        <v>1295042858.3799999</v>
      </c>
      <c r="E63" s="13"/>
      <c r="F63" s="13">
        <v>224825314.64999998</v>
      </c>
      <c r="G63" s="13"/>
      <c r="H63" s="28">
        <v>6244836206.1499996</v>
      </c>
    </row>
    <row r="64" spans="1:9" ht="13" x14ac:dyDescent="0.3">
      <c r="A64" t="s">
        <v>2</v>
      </c>
      <c r="B64" s="13">
        <v>263098151.13999999</v>
      </c>
      <c r="C64" s="13"/>
      <c r="D64" s="13">
        <v>1181725301.3200002</v>
      </c>
      <c r="E64" s="13"/>
      <c r="F64" s="13">
        <v>205204240.77000001</v>
      </c>
      <c r="G64" s="13"/>
      <c r="H64" s="28">
        <v>5677490971.8299999</v>
      </c>
    </row>
    <row r="65" spans="1:9" ht="13" x14ac:dyDescent="0.3">
      <c r="A65" t="s">
        <v>0</v>
      </c>
      <c r="B65" s="13">
        <v>1288671.42</v>
      </c>
      <c r="C65" s="13"/>
      <c r="D65" s="13">
        <v>6907513.4000000013</v>
      </c>
      <c r="E65" s="13"/>
      <c r="F65" s="13">
        <v>990714.53</v>
      </c>
      <c r="G65" s="13"/>
      <c r="H65" s="28">
        <v>19502852.840000004</v>
      </c>
    </row>
    <row r="66" spans="1:9" ht="13" x14ac:dyDescent="0.3">
      <c r="A66" t="s">
        <v>30</v>
      </c>
      <c r="B66" s="13">
        <v>718.5</v>
      </c>
      <c r="C66" s="13"/>
      <c r="D66" s="13">
        <v>18941.310000000001</v>
      </c>
      <c r="E66" s="13"/>
      <c r="F66" s="13">
        <v>718.5</v>
      </c>
      <c r="G66" s="13"/>
      <c r="H66" s="28">
        <v>229391.41</v>
      </c>
    </row>
    <row r="67" spans="1:9" ht="13" x14ac:dyDescent="0.3">
      <c r="A67" t="s">
        <v>31</v>
      </c>
      <c r="B67" s="13">
        <f>B63-B64-B65+B66</f>
        <v>23803456.829999998</v>
      </c>
      <c r="C67" s="13"/>
      <c r="D67" s="13">
        <v>106428984.96999998</v>
      </c>
      <c r="E67" s="13"/>
      <c r="F67" s="13">
        <v>18631077.849999994</v>
      </c>
      <c r="G67" s="13"/>
      <c r="H67" s="28">
        <v>548071772.88999999</v>
      </c>
    </row>
    <row r="68" spans="1:9" x14ac:dyDescent="0.25">
      <c r="A68" t="s">
        <v>25</v>
      </c>
      <c r="B68" s="13">
        <f>B67*0.55</f>
        <v>13091901.2565</v>
      </c>
      <c r="C68" s="13"/>
      <c r="D68" s="13">
        <f>D67*0.55</f>
        <v>58535941.733499996</v>
      </c>
      <c r="E68" s="13"/>
      <c r="F68" s="13">
        <f>F67*0.55</f>
        <v>10247092.817499997</v>
      </c>
      <c r="G68" s="13"/>
      <c r="H68" s="13">
        <f>H67*0.55</f>
        <v>301439475.08950001</v>
      </c>
    </row>
    <row r="69" spans="1:9" x14ac:dyDescent="0.25">
      <c r="A69" t="s">
        <v>32</v>
      </c>
      <c r="B69" s="13">
        <f>B67*0.45</f>
        <v>10711555.5735</v>
      </c>
      <c r="C69" s="13"/>
      <c r="D69" s="13">
        <f>D67*0.45</f>
        <v>47893043.236499995</v>
      </c>
      <c r="E69" s="13"/>
      <c r="F69" s="13">
        <f>F67*0.45</f>
        <v>8383985.0324999979</v>
      </c>
      <c r="G69" s="13"/>
      <c r="H69" s="13">
        <f>H67*0.45</f>
        <v>246632297.80050001</v>
      </c>
    </row>
    <row r="70" spans="1:9" x14ac:dyDescent="0.25">
      <c r="A70" t="s">
        <v>5</v>
      </c>
      <c r="B70" s="24">
        <f>B59+B49+B37+B26+B15</f>
        <v>9968</v>
      </c>
      <c r="I70" s="13"/>
    </row>
    <row r="71" spans="1:9" x14ac:dyDescent="0.25">
      <c r="B71" s="26"/>
      <c r="D71" s="13"/>
      <c r="F71" s="13"/>
      <c r="H71" s="13"/>
    </row>
    <row r="72" spans="1:9" x14ac:dyDescent="0.25">
      <c r="H72" s="13"/>
    </row>
    <row r="73" spans="1:9" ht="76.5" customHeight="1" x14ac:dyDescent="0.3">
      <c r="A73" s="87" t="s">
        <v>51</v>
      </c>
      <c r="B73" s="87"/>
      <c r="C73" s="87"/>
      <c r="D73" s="87"/>
      <c r="E73" s="87"/>
      <c r="F73" s="87"/>
      <c r="G73" s="87"/>
      <c r="H73" s="87"/>
    </row>
    <row r="74" spans="1:9" ht="13" x14ac:dyDescent="0.3">
      <c r="A74" s="27"/>
    </row>
    <row r="75" spans="1:9" ht="13" x14ac:dyDescent="0.3">
      <c r="A75" s="27"/>
    </row>
    <row r="76" spans="1:9" ht="13" x14ac:dyDescent="0.3">
      <c r="A76" s="27"/>
    </row>
    <row r="77" spans="1:9" ht="13" x14ac:dyDescent="0.3">
      <c r="A77" s="27"/>
    </row>
  </sheetData>
  <mergeCells count="4">
    <mergeCell ref="A1:H1"/>
    <mergeCell ref="A2:H2"/>
    <mergeCell ref="A40:H40"/>
    <mergeCell ref="A73:H73"/>
  </mergeCells>
  <phoneticPr fontId="6" type="noConversion"/>
  <pageMargins left="0.75" right="0.75" top="1" bottom="1" header="0.5" footer="0.5"/>
  <headerFooter alignWithMargins="0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G76"/>
  <sheetViews>
    <sheetView workbookViewId="0">
      <selection activeCell="B26" sqref="B26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19.1796875" bestFit="1" customWidth="1"/>
    <col min="7" max="7" width="18.1796875" bestFit="1" customWidth="1"/>
  </cols>
  <sheetData>
    <row r="1" spans="1:6" ht="63" customHeight="1" x14ac:dyDescent="0.25">
      <c r="A1" s="89"/>
      <c r="B1" s="89"/>
      <c r="C1" s="89"/>
      <c r="D1" s="89"/>
      <c r="E1" s="89"/>
      <c r="F1" s="89"/>
    </row>
    <row r="2" spans="1:6" ht="17.5" x14ac:dyDescent="0.35">
      <c r="A2" s="83" t="s">
        <v>22</v>
      </c>
      <c r="B2" s="84"/>
      <c r="C2" s="84"/>
      <c r="D2" s="84"/>
      <c r="E2" s="84"/>
      <c r="F2" s="84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78</v>
      </c>
      <c r="E4" s="10"/>
      <c r="F4" s="16" t="s">
        <v>28</v>
      </c>
    </row>
    <row r="5" spans="1:6" x14ac:dyDescent="0.25">
      <c r="A5" s="9"/>
      <c r="B5" s="11" t="s">
        <v>81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42898648.920000002</v>
      </c>
      <c r="C8" s="13"/>
      <c r="D8" s="13">
        <v>147141882.47999999</v>
      </c>
      <c r="E8" s="13"/>
      <c r="F8" s="13">
        <v>1051293154.0300001</v>
      </c>
    </row>
    <row r="9" spans="1:6" x14ac:dyDescent="0.25">
      <c r="A9" t="s">
        <v>2</v>
      </c>
      <c r="B9" s="13">
        <v>39151708.439999998</v>
      </c>
      <c r="C9" s="13"/>
      <c r="D9" s="13">
        <v>134263596.23000005</v>
      </c>
      <c r="E9" s="13"/>
      <c r="F9" s="13">
        <v>953205596.33000004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3746940.48</v>
      </c>
      <c r="C12" s="13"/>
      <c r="D12" s="13">
        <v>12878286.25</v>
      </c>
      <c r="E12" s="13"/>
      <c r="F12" s="13">
        <v>98280299.730000004</v>
      </c>
    </row>
    <row r="13" spans="1:6" x14ac:dyDescent="0.25">
      <c r="A13" t="s">
        <v>25</v>
      </c>
      <c r="B13" s="13">
        <v>2060817.2640000004</v>
      </c>
      <c r="C13" s="13"/>
      <c r="D13" s="13">
        <v>7083057.4375000009</v>
      </c>
      <c r="E13" s="13"/>
      <c r="F13" s="13">
        <v>54054164.851500005</v>
      </c>
    </row>
    <row r="14" spans="1:6" x14ac:dyDescent="0.25">
      <c r="A14" t="s">
        <v>32</v>
      </c>
      <c r="B14" s="13">
        <v>1686123.2160000002</v>
      </c>
      <c r="C14" s="13"/>
      <c r="D14" s="13">
        <v>5795228.8125</v>
      </c>
      <c r="E14" s="13"/>
      <c r="F14" s="13">
        <v>44226134.8785</v>
      </c>
    </row>
    <row r="15" spans="1:6" x14ac:dyDescent="0.25">
      <c r="A15" t="s">
        <v>5</v>
      </c>
      <c r="B15" s="26">
        <v>1203</v>
      </c>
      <c r="C15" s="13"/>
      <c r="D15" s="26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68206576.460000008</v>
      </c>
      <c r="C19" s="13"/>
      <c r="D19" s="13">
        <v>236735459.53999993</v>
      </c>
      <c r="E19" s="13"/>
      <c r="F19" s="13">
        <v>1789774846.8099999</v>
      </c>
    </row>
    <row r="20" spans="1:6" x14ac:dyDescent="0.25">
      <c r="A20" t="s">
        <v>2</v>
      </c>
      <c r="B20" s="13">
        <v>62517462.120000005</v>
      </c>
      <c r="C20" s="13"/>
      <c r="D20" s="13">
        <v>216472800.11999997</v>
      </c>
      <c r="E20" s="13"/>
      <c r="F20" s="13">
        <v>1631020298.98</v>
      </c>
    </row>
    <row r="21" spans="1:6" x14ac:dyDescent="0.25">
      <c r="A21" t="s">
        <v>0</v>
      </c>
      <c r="B21" s="13">
        <v>325248.17</v>
      </c>
      <c r="C21" s="13"/>
      <c r="D21" s="13">
        <v>1452103.8</v>
      </c>
      <c r="E21" s="13"/>
      <c r="F21" s="13">
        <v>5570892.9499999993</v>
      </c>
    </row>
    <row r="22" spans="1:6" x14ac:dyDescent="0.25">
      <c r="A22" t="s">
        <v>31</v>
      </c>
      <c r="B22" s="13">
        <v>5363866.17</v>
      </c>
      <c r="C22" s="13"/>
      <c r="D22" s="13">
        <v>18810555.619999997</v>
      </c>
      <c r="E22" s="13"/>
      <c r="F22" s="13">
        <v>153183654.88000003</v>
      </c>
    </row>
    <row r="23" spans="1:6" x14ac:dyDescent="0.25">
      <c r="A23" t="s">
        <v>25</v>
      </c>
      <c r="B23" s="13">
        <v>2950126.3935000007</v>
      </c>
      <c r="C23" s="13"/>
      <c r="D23" s="13">
        <v>10345805.591</v>
      </c>
      <c r="E23" s="13"/>
      <c r="F23" s="13">
        <v>84251010.184000015</v>
      </c>
    </row>
    <row r="24" spans="1:6" x14ac:dyDescent="0.25">
      <c r="A24" t="s">
        <v>32</v>
      </c>
      <c r="B24" s="13">
        <v>2413739.7765000006</v>
      </c>
      <c r="C24" s="13"/>
      <c r="D24" s="13">
        <v>8464750.0289999992</v>
      </c>
      <c r="E24" s="13"/>
      <c r="F24" s="13">
        <v>68932644.69600001</v>
      </c>
    </row>
    <row r="25" spans="1:6" x14ac:dyDescent="0.25">
      <c r="A25" t="s">
        <v>5</v>
      </c>
      <c r="B25" s="26">
        <v>2239</v>
      </c>
      <c r="C25" s="13"/>
      <c r="D25" s="26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76944186.950000003</v>
      </c>
      <c r="C29" s="13"/>
      <c r="D29" s="13">
        <v>257248865.75</v>
      </c>
      <c r="E29" s="13"/>
      <c r="F29" s="13">
        <v>1680067985.2600002</v>
      </c>
    </row>
    <row r="30" spans="1:6" x14ac:dyDescent="0.25">
      <c r="A30" t="s">
        <v>2</v>
      </c>
      <c r="B30" s="13">
        <v>69693733.969999999</v>
      </c>
      <c r="C30" s="13"/>
      <c r="D30" s="13">
        <v>233239729.28000003</v>
      </c>
      <c r="E30" s="13"/>
      <c r="F30" s="13">
        <v>1522116108.7099998</v>
      </c>
    </row>
    <row r="31" spans="1:6" x14ac:dyDescent="0.25">
      <c r="A31" t="s">
        <v>0</v>
      </c>
      <c r="B31" s="13">
        <v>1015059.39</v>
      </c>
      <c r="C31" s="13"/>
      <c r="D31" s="13">
        <v>3024980.15</v>
      </c>
      <c r="E31" s="13"/>
      <c r="F31" s="13">
        <v>9660530.8399999999</v>
      </c>
    </row>
    <row r="32" spans="1:6" x14ac:dyDescent="0.25">
      <c r="A32" t="s">
        <v>30</v>
      </c>
      <c r="B32" s="13">
        <v>0</v>
      </c>
      <c r="C32" s="13"/>
      <c r="D32" s="13">
        <v>18941.310000000001</v>
      </c>
      <c r="E32" s="13"/>
      <c r="F32" s="13">
        <v>29520.880000000001</v>
      </c>
    </row>
    <row r="33" spans="1:6" x14ac:dyDescent="0.25">
      <c r="A33" t="s">
        <v>31</v>
      </c>
      <c r="B33" s="13">
        <v>6235393.5900000008</v>
      </c>
      <c r="C33" s="13"/>
      <c r="D33" s="13">
        <v>21003097.629999999</v>
      </c>
      <c r="E33" s="13"/>
      <c r="F33" s="13">
        <v>148320866.59</v>
      </c>
    </row>
    <row r="34" spans="1:6" x14ac:dyDescent="0.25">
      <c r="A34" t="s">
        <v>25</v>
      </c>
      <c r="B34" s="13">
        <v>3429466.4745000005</v>
      </c>
      <c r="C34" s="13"/>
      <c r="D34" s="13">
        <v>11551703.6965</v>
      </c>
      <c r="E34" s="13"/>
      <c r="F34" s="13">
        <v>81576476.624500006</v>
      </c>
    </row>
    <row r="35" spans="1:6" x14ac:dyDescent="0.25">
      <c r="A35" t="s">
        <v>32</v>
      </c>
      <c r="B35" s="13">
        <v>2805927.1155000003</v>
      </c>
      <c r="C35" s="13"/>
      <c r="D35" s="13">
        <v>9451393.9334999993</v>
      </c>
      <c r="E35" s="13"/>
      <c r="F35" s="13">
        <v>66744389.965500005</v>
      </c>
    </row>
    <row r="36" spans="1:6" x14ac:dyDescent="0.25">
      <c r="A36" t="s">
        <v>5</v>
      </c>
      <c r="B36" s="29">
        <v>2788</v>
      </c>
      <c r="C36" s="13"/>
      <c r="D36" s="29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B38" s="13"/>
      <c r="C38" s="13"/>
      <c r="D38" s="13"/>
      <c r="E38" s="13"/>
      <c r="F38" s="13"/>
    </row>
    <row r="39" spans="1:6" ht="75.75" customHeight="1" x14ac:dyDescent="0.3">
      <c r="A39" s="87" t="s">
        <v>51</v>
      </c>
      <c r="B39" s="87"/>
      <c r="C39" s="87"/>
      <c r="D39" s="87"/>
      <c r="E39" s="87"/>
      <c r="F39" s="87"/>
    </row>
    <row r="40" spans="1:6" x14ac:dyDescent="0.25">
      <c r="B40" s="13"/>
      <c r="C40" s="13"/>
      <c r="D40" s="13"/>
      <c r="E40" s="13"/>
      <c r="F40" s="13"/>
    </row>
    <row r="41" spans="1:6" x14ac:dyDescent="0.25">
      <c r="A41" s="9" t="s">
        <v>50</v>
      </c>
      <c r="B41" s="13"/>
      <c r="C41" s="13"/>
      <c r="D41" s="13"/>
      <c r="E41" s="13"/>
      <c r="F41" s="13"/>
    </row>
    <row r="42" spans="1:6" x14ac:dyDescent="0.25">
      <c r="A42" t="s">
        <v>1</v>
      </c>
      <c r="B42" s="13">
        <v>36591180.68</v>
      </c>
      <c r="C42" s="13"/>
      <c r="D42" s="13">
        <v>123670452.77000001</v>
      </c>
      <c r="E42" s="13"/>
      <c r="F42" s="13">
        <v>801370943.16999996</v>
      </c>
    </row>
    <row r="43" spans="1:6" x14ac:dyDescent="0.25">
      <c r="A43" t="s">
        <v>2</v>
      </c>
      <c r="B43" s="13">
        <v>33212041.619999997</v>
      </c>
      <c r="C43" s="13"/>
      <c r="D43" s="13">
        <v>112291434.36999999</v>
      </c>
      <c r="E43" s="13"/>
      <c r="F43" s="13">
        <v>726635384.19000006</v>
      </c>
    </row>
    <row r="44" spans="1:6" x14ac:dyDescent="0.25">
      <c r="A44" t="s">
        <v>0</v>
      </c>
      <c r="B44" s="13">
        <v>123720.5</v>
      </c>
      <c r="C44" s="13"/>
      <c r="D44" s="13">
        <v>442110.34</v>
      </c>
      <c r="E44" s="13"/>
      <c r="F44" s="13">
        <v>1285985.4099999999</v>
      </c>
    </row>
    <row r="45" spans="1:6" x14ac:dyDescent="0.25">
      <c r="A45" t="s">
        <v>31</v>
      </c>
      <c r="B45" s="13">
        <v>3255418.56</v>
      </c>
      <c r="C45" s="13"/>
      <c r="D45" s="13">
        <v>10936908.059999997</v>
      </c>
      <c r="E45" s="13"/>
      <c r="F45" s="13">
        <v>73449573.570000008</v>
      </c>
    </row>
    <row r="46" spans="1:6" x14ac:dyDescent="0.25">
      <c r="A46" t="s">
        <v>25</v>
      </c>
      <c r="B46" s="13">
        <v>1790480.2080000001</v>
      </c>
      <c r="C46" s="13"/>
      <c r="D46" s="13">
        <v>6015299.4329999983</v>
      </c>
      <c r="E46" s="13"/>
      <c r="F46" s="13">
        <v>40397265.463500008</v>
      </c>
    </row>
    <row r="47" spans="1:6" x14ac:dyDescent="0.25">
      <c r="A47" t="s">
        <v>32</v>
      </c>
      <c r="B47" s="13">
        <v>1464938.352</v>
      </c>
      <c r="C47" s="13"/>
      <c r="D47" s="13">
        <v>4921608.6269999985</v>
      </c>
      <c r="E47" s="13"/>
      <c r="F47" s="13">
        <v>33052308.106500003</v>
      </c>
    </row>
    <row r="48" spans="1:6" x14ac:dyDescent="0.25">
      <c r="A48" t="s">
        <v>5</v>
      </c>
      <c r="B48" s="26">
        <v>2000</v>
      </c>
      <c r="C48" s="13"/>
      <c r="D48" s="26"/>
      <c r="E48" s="13"/>
      <c r="F48" s="13"/>
    </row>
    <row r="49" spans="1:7" x14ac:dyDescent="0.25">
      <c r="B49" s="13"/>
      <c r="C49" s="13"/>
      <c r="D49" s="13"/>
      <c r="E49" s="13"/>
      <c r="F49" s="13"/>
    </row>
    <row r="50" spans="1:7" x14ac:dyDescent="0.25">
      <c r="B50" s="13"/>
      <c r="C50" s="13"/>
      <c r="D50" s="13"/>
      <c r="E50" s="13"/>
      <c r="F50" s="13"/>
    </row>
    <row r="51" spans="1:7" x14ac:dyDescent="0.25">
      <c r="A51" s="9" t="s">
        <v>74</v>
      </c>
      <c r="B51" s="13"/>
      <c r="C51" s="13"/>
      <c r="D51" s="13"/>
      <c r="E51" s="13"/>
      <c r="F51" s="13"/>
    </row>
    <row r="52" spans="1:7" x14ac:dyDescent="0.25">
      <c r="A52" t="s">
        <v>1</v>
      </c>
      <c r="B52" s="13">
        <v>53922295.709999993</v>
      </c>
      <c r="C52" s="13"/>
      <c r="D52" s="13">
        <v>181738953.17000002</v>
      </c>
      <c r="E52" s="13"/>
      <c r="F52" s="13">
        <v>348996717.56000006</v>
      </c>
    </row>
    <row r="53" spans="1:7" x14ac:dyDescent="0.25">
      <c r="A53" t="s">
        <v>2</v>
      </c>
      <c r="B53" s="13">
        <v>49633955.019999996</v>
      </c>
      <c r="C53" s="13"/>
      <c r="D53" s="13">
        <v>167351186.51000005</v>
      </c>
      <c r="E53" s="13"/>
      <c r="F53" s="13">
        <v>321202788.04000008</v>
      </c>
    </row>
    <row r="54" spans="1:7" x14ac:dyDescent="0.25">
      <c r="A54" t="s">
        <v>0</v>
      </c>
      <c r="B54" s="13">
        <v>0</v>
      </c>
      <c r="C54" s="13"/>
      <c r="D54" s="13">
        <v>0</v>
      </c>
      <c r="E54" s="13"/>
      <c r="F54" s="13">
        <v>0</v>
      </c>
    </row>
    <row r="55" spans="1:7" x14ac:dyDescent="0.25">
      <c r="A55" t="s">
        <v>31</v>
      </c>
      <c r="B55" s="13">
        <v>4288340.6900000004</v>
      </c>
      <c r="C55" s="13"/>
      <c r="D55" s="13">
        <v>14387766.659999998</v>
      </c>
      <c r="E55" s="13"/>
      <c r="F55" s="13">
        <v>27793929.519999996</v>
      </c>
    </row>
    <row r="56" spans="1:7" x14ac:dyDescent="0.25">
      <c r="A56" t="s">
        <v>25</v>
      </c>
      <c r="B56" s="13">
        <v>2358587.3794999998</v>
      </c>
      <c r="C56" s="13"/>
      <c r="D56" s="13">
        <v>7913271.6629999997</v>
      </c>
      <c r="E56" s="13"/>
      <c r="F56" s="13">
        <v>15286661.236</v>
      </c>
    </row>
    <row r="57" spans="1:7" x14ac:dyDescent="0.25">
      <c r="A57" t="s">
        <v>32</v>
      </c>
      <c r="B57" s="13">
        <v>1929753.3104999999</v>
      </c>
      <c r="C57" s="13"/>
      <c r="D57" s="13">
        <v>6474494.9969999995</v>
      </c>
      <c r="E57" s="13"/>
      <c r="F57" s="13">
        <v>12507268.283999998</v>
      </c>
    </row>
    <row r="58" spans="1:7" x14ac:dyDescent="0.25">
      <c r="A58" t="s">
        <v>5</v>
      </c>
      <c r="B58" s="26">
        <v>1738</v>
      </c>
      <c r="C58" s="13"/>
      <c r="D58" s="13"/>
      <c r="E58" s="13"/>
      <c r="F58" s="13"/>
    </row>
    <row r="59" spans="1:7" x14ac:dyDescent="0.25">
      <c r="B59" s="13"/>
      <c r="C59" s="13"/>
      <c r="D59" s="13"/>
      <c r="E59" s="13"/>
      <c r="F59" s="13"/>
      <c r="G59" s="13"/>
    </row>
    <row r="60" spans="1:7" x14ac:dyDescent="0.25">
      <c r="B60" s="13"/>
      <c r="C60" s="13"/>
      <c r="D60" s="13"/>
      <c r="E60" s="13"/>
      <c r="F60" s="13"/>
      <c r="G60" s="13"/>
    </row>
    <row r="61" spans="1:7" x14ac:dyDescent="0.25">
      <c r="A61" s="8" t="s">
        <v>6</v>
      </c>
      <c r="B61" s="13"/>
      <c r="C61" s="13"/>
      <c r="D61" s="13"/>
      <c r="E61" s="13"/>
      <c r="F61" s="13"/>
    </row>
    <row r="62" spans="1:7" x14ac:dyDescent="0.25">
      <c r="A62" t="s">
        <v>1</v>
      </c>
      <c r="B62" s="13">
        <v>278562888.72000003</v>
      </c>
      <c r="C62" s="13"/>
      <c r="D62" s="13">
        <v>946535613.71000004</v>
      </c>
      <c r="E62" s="13"/>
      <c r="F62" s="13">
        <v>5671503646.8299999</v>
      </c>
    </row>
    <row r="63" spans="1:7" x14ac:dyDescent="0.25">
      <c r="A63" t="s">
        <v>2</v>
      </c>
      <c r="B63" s="13">
        <v>254208901.17000002</v>
      </c>
      <c r="C63" s="13"/>
      <c r="D63" s="13">
        <v>863618746.50999999</v>
      </c>
      <c r="E63" s="13"/>
      <c r="F63" s="13">
        <v>5154180176.25</v>
      </c>
    </row>
    <row r="64" spans="1:7" x14ac:dyDescent="0.25">
      <c r="A64" t="s">
        <v>0</v>
      </c>
      <c r="B64" s="13">
        <v>1464028.06</v>
      </c>
      <c r="C64" s="13"/>
      <c r="D64" s="13">
        <v>4919194.29</v>
      </c>
      <c r="E64" s="13"/>
      <c r="F64" s="13">
        <v>16523819.199999999</v>
      </c>
    </row>
    <row r="65" spans="1:7" x14ac:dyDescent="0.25">
      <c r="A65" t="s">
        <v>30</v>
      </c>
      <c r="B65" s="13">
        <v>0</v>
      </c>
      <c r="C65" s="13"/>
      <c r="D65" s="13">
        <v>18941.310000000001</v>
      </c>
      <c r="E65" s="13"/>
      <c r="F65" s="13">
        <v>228672.91</v>
      </c>
    </row>
    <row r="66" spans="1:7" x14ac:dyDescent="0.25">
      <c r="A66" t="s">
        <v>31</v>
      </c>
      <c r="B66" s="13">
        <v>22889959.490000002</v>
      </c>
      <c r="C66" s="13"/>
      <c r="D66" s="13">
        <v>78016614.219999999</v>
      </c>
      <c r="E66" s="13"/>
      <c r="F66" s="13">
        <v>501028324.29000008</v>
      </c>
    </row>
    <row r="67" spans="1:7" x14ac:dyDescent="0.25">
      <c r="A67" t="s">
        <v>25</v>
      </c>
      <c r="B67" s="13">
        <v>12589477.719500002</v>
      </c>
      <c r="C67" s="13"/>
      <c r="D67" s="13">
        <v>42909137.821000002</v>
      </c>
      <c r="E67" s="13"/>
      <c r="F67" s="13">
        <v>275565578.35950005</v>
      </c>
    </row>
    <row r="68" spans="1:7" x14ac:dyDescent="0.25">
      <c r="A68" t="s">
        <v>32</v>
      </c>
      <c r="B68" s="13">
        <v>10300481.770500001</v>
      </c>
      <c r="C68" s="13"/>
      <c r="D68" s="13">
        <v>35107476.399000004</v>
      </c>
      <c r="E68" s="13"/>
      <c r="F68" s="13">
        <v>225462745.93050003</v>
      </c>
    </row>
    <row r="69" spans="1:7" x14ac:dyDescent="0.25">
      <c r="A69" t="s">
        <v>5</v>
      </c>
      <c r="B69" s="17">
        <v>9968</v>
      </c>
    </row>
    <row r="70" spans="1:7" x14ac:dyDescent="0.25">
      <c r="D70" s="13"/>
      <c r="F70" s="13"/>
      <c r="G70" s="13"/>
    </row>
    <row r="71" spans="1:7" x14ac:dyDescent="0.25">
      <c r="D71" s="13"/>
      <c r="F71" s="13"/>
    </row>
    <row r="72" spans="1:7" ht="76.5" customHeight="1" x14ac:dyDescent="0.3">
      <c r="A72" s="87" t="s">
        <v>51</v>
      </c>
      <c r="B72" s="87"/>
      <c r="C72" s="87"/>
      <c r="D72" s="87"/>
      <c r="E72" s="87"/>
      <c r="F72" s="87"/>
    </row>
    <row r="73" spans="1:7" ht="13" x14ac:dyDescent="0.3">
      <c r="A73" s="27"/>
    </row>
    <row r="74" spans="1:7" ht="13" x14ac:dyDescent="0.3">
      <c r="A74" s="27"/>
    </row>
    <row r="75" spans="1:7" ht="13" x14ac:dyDescent="0.3">
      <c r="A75" s="27"/>
    </row>
    <row r="76" spans="1:7" ht="13" x14ac:dyDescent="0.3">
      <c r="A76" s="27"/>
    </row>
  </sheetData>
  <mergeCells count="4">
    <mergeCell ref="A1:F1"/>
    <mergeCell ref="A2:F2"/>
    <mergeCell ref="A39:F39"/>
    <mergeCell ref="A72:F72"/>
  </mergeCells>
  <phoneticPr fontId="6" type="noConversion"/>
  <pageMargins left="0.75" right="0.75" top="1" bottom="1" header="0.5" footer="0.5"/>
  <headerFooter alignWithMargins="0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G76"/>
  <sheetViews>
    <sheetView workbookViewId="0">
      <selection activeCell="A26" sqref="A26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19.1796875" bestFit="1" customWidth="1"/>
    <col min="7" max="7" width="18.1796875" bestFit="1" customWidth="1"/>
  </cols>
  <sheetData>
    <row r="1" spans="1:6" ht="63" customHeight="1" x14ac:dyDescent="0.25">
      <c r="A1" s="89"/>
      <c r="B1" s="89"/>
      <c r="C1" s="89"/>
      <c r="D1" s="89"/>
      <c r="E1" s="89"/>
      <c r="F1" s="89"/>
    </row>
    <row r="2" spans="1:6" ht="17.5" x14ac:dyDescent="0.35">
      <c r="A2" s="83" t="s">
        <v>22</v>
      </c>
      <c r="B2" s="84"/>
      <c r="C2" s="84"/>
      <c r="D2" s="84"/>
      <c r="E2" s="84"/>
      <c r="F2" s="84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78</v>
      </c>
      <c r="E4" s="10"/>
      <c r="F4" s="16" t="s">
        <v>28</v>
      </c>
    </row>
    <row r="5" spans="1:6" x14ac:dyDescent="0.25">
      <c r="A5" s="9"/>
      <c r="B5" s="11" t="s">
        <v>80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42440211.869999997</v>
      </c>
      <c r="C8" s="13"/>
      <c r="D8" s="13">
        <v>104243233.55999999</v>
      </c>
      <c r="E8" s="13"/>
      <c r="F8" s="13">
        <v>1008394505.11</v>
      </c>
    </row>
    <row r="9" spans="1:6" x14ac:dyDescent="0.25">
      <c r="A9" t="s">
        <v>2</v>
      </c>
      <c r="B9" s="13">
        <v>38784046.709999993</v>
      </c>
      <c r="C9" s="13"/>
      <c r="D9" s="13">
        <v>95111887.790000021</v>
      </c>
      <c r="E9" s="13"/>
      <c r="F9" s="13">
        <v>914053887.8900001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3656165.16</v>
      </c>
      <c r="C12" s="13"/>
      <c r="D12" s="13">
        <v>9131345.7699999996</v>
      </c>
      <c r="E12" s="13"/>
      <c r="F12" s="13">
        <v>94533359.25</v>
      </c>
    </row>
    <row r="13" spans="1:6" x14ac:dyDescent="0.25">
      <c r="A13" t="s">
        <v>25</v>
      </c>
      <c r="B13" s="13">
        <v>2010890.8379999995</v>
      </c>
      <c r="C13" s="13"/>
      <c r="D13" s="13">
        <v>5022240.1735000005</v>
      </c>
      <c r="E13" s="13"/>
      <c r="F13" s="13">
        <v>51993347.587500006</v>
      </c>
    </row>
    <row r="14" spans="1:6" x14ac:dyDescent="0.25">
      <c r="A14" t="s">
        <v>32</v>
      </c>
      <c r="B14" s="13">
        <v>1645274.3219999995</v>
      </c>
      <c r="C14" s="13"/>
      <c r="D14" s="13">
        <v>4109105.5965</v>
      </c>
      <c r="E14" s="13"/>
      <c r="F14" s="13">
        <v>42540011.662500001</v>
      </c>
    </row>
    <row r="15" spans="1:6" x14ac:dyDescent="0.25">
      <c r="A15" t="s">
        <v>5</v>
      </c>
      <c r="B15" s="26">
        <v>1203</v>
      </c>
      <c r="C15" s="13"/>
      <c r="D15" s="26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69868087.449999988</v>
      </c>
      <c r="C19" s="13"/>
      <c r="D19" s="13">
        <v>168528883.07999998</v>
      </c>
      <c r="E19" s="13"/>
      <c r="F19" s="13">
        <v>1721568270.3499999</v>
      </c>
    </row>
    <row r="20" spans="1:6" x14ac:dyDescent="0.25">
      <c r="A20" t="s">
        <v>2</v>
      </c>
      <c r="B20" s="13">
        <v>63744144.090000004</v>
      </c>
      <c r="C20" s="13"/>
      <c r="D20" s="13">
        <v>153955338</v>
      </c>
      <c r="E20" s="13"/>
      <c r="F20" s="13">
        <v>1568502836.8600001</v>
      </c>
    </row>
    <row r="21" spans="1:6" x14ac:dyDescent="0.25">
      <c r="A21" t="s">
        <v>0</v>
      </c>
      <c r="B21" s="13">
        <v>449337.78</v>
      </c>
      <c r="C21" s="13"/>
      <c r="D21" s="13">
        <v>1126855.6299999999</v>
      </c>
      <c r="E21" s="13"/>
      <c r="F21" s="13">
        <v>5245644.78</v>
      </c>
    </row>
    <row r="22" spans="1:6" x14ac:dyDescent="0.25">
      <c r="A22" t="s">
        <v>31</v>
      </c>
      <c r="B22" s="13">
        <v>5674605.5799999991</v>
      </c>
      <c r="C22" s="13"/>
      <c r="D22" s="13">
        <v>13446689.449999996</v>
      </c>
      <c r="E22" s="13"/>
      <c r="F22" s="13">
        <v>147819788.71000001</v>
      </c>
    </row>
    <row r="23" spans="1:6" x14ac:dyDescent="0.25">
      <c r="A23" t="s">
        <v>25</v>
      </c>
      <c r="B23" s="13">
        <v>3121033.0689999997</v>
      </c>
      <c r="C23" s="13"/>
      <c r="D23" s="13">
        <v>7395679.1974999979</v>
      </c>
      <c r="E23" s="13"/>
      <c r="F23" s="13">
        <v>81300883.790500015</v>
      </c>
    </row>
    <row r="24" spans="1:6" x14ac:dyDescent="0.25">
      <c r="A24" t="s">
        <v>32</v>
      </c>
      <c r="B24" s="13">
        <v>2553572.5109999995</v>
      </c>
      <c r="C24" s="13"/>
      <c r="D24" s="13">
        <v>6051010.2524999985</v>
      </c>
      <c r="E24" s="13"/>
      <c r="F24" s="13">
        <v>66518904.919500008</v>
      </c>
    </row>
    <row r="25" spans="1:6" x14ac:dyDescent="0.25">
      <c r="A25" t="s">
        <v>5</v>
      </c>
      <c r="B25" s="26">
        <v>2239</v>
      </c>
      <c r="C25" s="13"/>
      <c r="D25" s="26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73451192.890000001</v>
      </c>
      <c r="C29" s="13"/>
      <c r="D29" s="13">
        <v>180304678.80000001</v>
      </c>
      <c r="E29" s="13"/>
      <c r="F29" s="13">
        <v>1603123798.3100002</v>
      </c>
    </row>
    <row r="30" spans="1:6" x14ac:dyDescent="0.25">
      <c r="A30" t="s">
        <v>2</v>
      </c>
      <c r="B30" s="13">
        <v>66725836.440000005</v>
      </c>
      <c r="C30" s="13"/>
      <c r="D30" s="13">
        <v>163545995.31</v>
      </c>
      <c r="E30" s="13"/>
      <c r="F30" s="13">
        <v>1452422374.7399998</v>
      </c>
    </row>
    <row r="31" spans="1:6" x14ac:dyDescent="0.25">
      <c r="A31" t="s">
        <v>0</v>
      </c>
      <c r="B31" s="13">
        <v>702752.06</v>
      </c>
      <c r="C31" s="13"/>
      <c r="D31" s="13">
        <v>2009920.76</v>
      </c>
      <c r="E31" s="13"/>
      <c r="F31" s="13">
        <v>8645471.4499999993</v>
      </c>
    </row>
    <row r="32" spans="1:6" x14ac:dyDescent="0.25">
      <c r="A32" t="s">
        <v>30</v>
      </c>
      <c r="B32" s="13">
        <v>18941.310000000001</v>
      </c>
      <c r="C32" s="13"/>
      <c r="D32" s="13">
        <v>18941.310000000001</v>
      </c>
      <c r="E32" s="13"/>
      <c r="F32" s="13">
        <v>29520.880000000001</v>
      </c>
    </row>
    <row r="33" spans="1:6" x14ac:dyDescent="0.25">
      <c r="A33" t="s">
        <v>31</v>
      </c>
      <c r="B33" s="13">
        <v>6041545.7000000002</v>
      </c>
      <c r="C33" s="13"/>
      <c r="D33" s="13">
        <v>14767704.040000001</v>
      </c>
      <c r="E33" s="13"/>
      <c r="F33" s="13">
        <v>142085473</v>
      </c>
    </row>
    <row r="34" spans="1:6" x14ac:dyDescent="0.25">
      <c r="A34" t="s">
        <v>25</v>
      </c>
      <c r="B34" s="13">
        <v>3322850.1350000002</v>
      </c>
      <c r="C34" s="13"/>
      <c r="D34" s="13">
        <v>8122237.222000001</v>
      </c>
      <c r="E34" s="13"/>
      <c r="F34" s="13">
        <v>78147010.150000006</v>
      </c>
    </row>
    <row r="35" spans="1:6" x14ac:dyDescent="0.25">
      <c r="A35" t="s">
        <v>32</v>
      </c>
      <c r="B35" s="13">
        <v>2718695.5649999999</v>
      </c>
      <c r="C35" s="13"/>
      <c r="D35" s="13">
        <v>6645466.8180000009</v>
      </c>
      <c r="E35" s="13"/>
      <c r="F35" s="13">
        <v>63938462.850000001</v>
      </c>
    </row>
    <row r="36" spans="1:6" x14ac:dyDescent="0.25">
      <c r="A36" t="s">
        <v>5</v>
      </c>
      <c r="B36" s="29">
        <v>2781</v>
      </c>
      <c r="C36" s="13"/>
      <c r="D36" s="29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B38" s="13"/>
      <c r="C38" s="13"/>
      <c r="D38" s="13"/>
      <c r="E38" s="13"/>
      <c r="F38" s="13"/>
    </row>
    <row r="39" spans="1:6" ht="75.75" customHeight="1" x14ac:dyDescent="0.3">
      <c r="A39" s="87" t="s">
        <v>51</v>
      </c>
      <c r="B39" s="87"/>
      <c r="C39" s="87"/>
      <c r="D39" s="87"/>
      <c r="E39" s="87"/>
      <c r="F39" s="87"/>
    </row>
    <row r="40" spans="1:6" x14ac:dyDescent="0.25">
      <c r="B40" s="13"/>
      <c r="C40" s="13"/>
      <c r="D40" s="13"/>
      <c r="E40" s="13"/>
      <c r="F40" s="13"/>
    </row>
    <row r="41" spans="1:6" x14ac:dyDescent="0.25">
      <c r="A41" s="9" t="s">
        <v>50</v>
      </c>
      <c r="B41" s="13"/>
      <c r="C41" s="13"/>
      <c r="D41" s="13"/>
      <c r="E41" s="13"/>
      <c r="F41" s="13"/>
    </row>
    <row r="42" spans="1:6" x14ac:dyDescent="0.25">
      <c r="A42" t="s">
        <v>1</v>
      </c>
      <c r="B42" s="13">
        <v>36383359.950000003</v>
      </c>
      <c r="C42" s="13"/>
      <c r="D42" s="13">
        <v>87079272.090000004</v>
      </c>
      <c r="E42" s="13"/>
      <c r="F42" s="13">
        <v>764779762.49000001</v>
      </c>
    </row>
    <row r="43" spans="1:6" x14ac:dyDescent="0.25">
      <c r="A43" t="s">
        <v>2</v>
      </c>
      <c r="B43" s="13">
        <v>32982774.32</v>
      </c>
      <c r="C43" s="13"/>
      <c r="D43" s="13">
        <v>79079392.75</v>
      </c>
      <c r="E43" s="13"/>
      <c r="F43" s="13">
        <v>693423342.57000005</v>
      </c>
    </row>
    <row r="44" spans="1:6" x14ac:dyDescent="0.25">
      <c r="A44" t="s">
        <v>0</v>
      </c>
      <c r="B44" s="13">
        <v>156725</v>
      </c>
      <c r="C44" s="13"/>
      <c r="D44" s="13">
        <v>318389.84000000003</v>
      </c>
      <c r="E44" s="13"/>
      <c r="F44" s="13">
        <v>1162264.9099999999</v>
      </c>
    </row>
    <row r="45" spans="1:6" x14ac:dyDescent="0.25">
      <c r="A45" t="s">
        <v>31</v>
      </c>
      <c r="B45" s="13">
        <v>3243860.63</v>
      </c>
      <c r="C45" s="13"/>
      <c r="D45" s="13">
        <v>7681489.4999999981</v>
      </c>
      <c r="E45" s="13"/>
      <c r="F45" s="13">
        <v>70194155.010000005</v>
      </c>
    </row>
    <row r="46" spans="1:6" x14ac:dyDescent="0.25">
      <c r="A46" t="s">
        <v>25</v>
      </c>
      <c r="B46" s="13">
        <v>1784123.3465</v>
      </c>
      <c r="C46" s="13"/>
      <c r="D46" s="13">
        <v>4224819.2249999996</v>
      </c>
      <c r="E46" s="13"/>
      <c r="F46" s="13">
        <v>38606785.255500004</v>
      </c>
    </row>
    <row r="47" spans="1:6" x14ac:dyDescent="0.25">
      <c r="A47" t="s">
        <v>32</v>
      </c>
      <c r="B47" s="13">
        <v>1459737.2834999999</v>
      </c>
      <c r="C47" s="13"/>
      <c r="D47" s="13">
        <v>3456670.2749999994</v>
      </c>
      <c r="E47" s="13"/>
      <c r="F47" s="13">
        <v>31587369.754500002</v>
      </c>
    </row>
    <row r="48" spans="1:6" x14ac:dyDescent="0.25">
      <c r="A48" t="s">
        <v>5</v>
      </c>
      <c r="B48" s="26">
        <v>2000</v>
      </c>
      <c r="C48" s="13"/>
      <c r="D48" s="26"/>
      <c r="E48" s="13"/>
      <c r="F48" s="13"/>
    </row>
    <row r="49" spans="1:7" x14ac:dyDescent="0.25">
      <c r="B49" s="13"/>
      <c r="C49" s="13"/>
      <c r="D49" s="13"/>
      <c r="E49" s="13"/>
      <c r="F49" s="13"/>
    </row>
    <row r="50" spans="1:7" x14ac:dyDescent="0.25">
      <c r="B50" s="13"/>
      <c r="C50" s="13"/>
      <c r="D50" s="13"/>
      <c r="E50" s="13"/>
      <c r="F50" s="13"/>
    </row>
    <row r="51" spans="1:7" x14ac:dyDescent="0.25">
      <c r="A51" s="9" t="s">
        <v>74</v>
      </c>
      <c r="B51" s="13"/>
      <c r="C51" s="13"/>
      <c r="D51" s="13"/>
      <c r="E51" s="13"/>
      <c r="F51" s="13"/>
    </row>
    <row r="52" spans="1:7" x14ac:dyDescent="0.25">
      <c r="A52" t="s">
        <v>1</v>
      </c>
      <c r="B52" s="13">
        <v>53160174.940000005</v>
      </c>
      <c r="C52" s="13"/>
      <c r="D52" s="13">
        <v>127816657.46000001</v>
      </c>
      <c r="E52" s="13"/>
      <c r="F52" s="13">
        <v>295074421.85000002</v>
      </c>
    </row>
    <row r="53" spans="1:7" x14ac:dyDescent="0.25">
      <c r="A53" t="s">
        <v>2</v>
      </c>
      <c r="B53" s="13">
        <v>48828279.289999999</v>
      </c>
      <c r="C53" s="13"/>
      <c r="D53" s="13">
        <v>117717231.49000001</v>
      </c>
      <c r="E53" s="13"/>
      <c r="F53" s="13">
        <v>271568833.02000004</v>
      </c>
    </row>
    <row r="54" spans="1:7" x14ac:dyDescent="0.25">
      <c r="A54" t="s">
        <v>0</v>
      </c>
      <c r="B54" s="13">
        <v>0</v>
      </c>
      <c r="C54" s="13"/>
      <c r="D54" s="13">
        <v>0</v>
      </c>
      <c r="E54" s="13"/>
      <c r="F54" s="13">
        <v>0</v>
      </c>
    </row>
    <row r="55" spans="1:7" x14ac:dyDescent="0.25">
      <c r="A55" t="s">
        <v>31</v>
      </c>
      <c r="B55" s="13">
        <v>4331895.6500000004</v>
      </c>
      <c r="C55" s="13"/>
      <c r="D55" s="13">
        <v>10099425.969999997</v>
      </c>
      <c r="E55" s="13"/>
      <c r="F55" s="13">
        <v>23505588.829999994</v>
      </c>
    </row>
    <row r="56" spans="1:7" x14ac:dyDescent="0.25">
      <c r="A56" t="s">
        <v>25</v>
      </c>
      <c r="B56" s="13">
        <v>2382542.6074999995</v>
      </c>
      <c r="C56" s="13"/>
      <c r="D56" s="13">
        <v>5554684.283499999</v>
      </c>
      <c r="E56" s="13"/>
      <c r="F56" s="13">
        <v>12928073.856499998</v>
      </c>
    </row>
    <row r="57" spans="1:7" x14ac:dyDescent="0.25">
      <c r="A57" t="s">
        <v>32</v>
      </c>
      <c r="B57" s="13">
        <v>1949353.0424999993</v>
      </c>
      <c r="C57" s="13"/>
      <c r="D57" s="13">
        <v>4544741.6864999989</v>
      </c>
      <c r="E57" s="13"/>
      <c r="F57" s="13">
        <v>10577514.973499998</v>
      </c>
    </row>
    <row r="58" spans="1:7" x14ac:dyDescent="0.25">
      <c r="A58" t="s">
        <v>5</v>
      </c>
      <c r="B58" s="26">
        <v>1738</v>
      </c>
      <c r="C58" s="13"/>
      <c r="D58" s="13"/>
      <c r="E58" s="13"/>
      <c r="F58" s="13"/>
    </row>
    <row r="59" spans="1:7" x14ac:dyDescent="0.25">
      <c r="B59" s="13"/>
      <c r="C59" s="13"/>
      <c r="D59" s="13"/>
      <c r="E59" s="13"/>
      <c r="F59" s="13"/>
      <c r="G59" s="13"/>
    </row>
    <row r="60" spans="1:7" x14ac:dyDescent="0.25">
      <c r="B60" s="13"/>
      <c r="C60" s="13"/>
      <c r="D60" s="13"/>
      <c r="E60" s="13"/>
      <c r="F60" s="13"/>
    </row>
    <row r="61" spans="1:7" x14ac:dyDescent="0.25">
      <c r="A61" s="8" t="s">
        <v>6</v>
      </c>
      <c r="B61" s="13"/>
      <c r="C61" s="13"/>
      <c r="D61" s="13"/>
      <c r="E61" s="13"/>
      <c r="F61" s="13"/>
    </row>
    <row r="62" spans="1:7" x14ac:dyDescent="0.25">
      <c r="A62" t="s">
        <v>1</v>
      </c>
      <c r="B62" s="13">
        <v>275303027.10000002</v>
      </c>
      <c r="C62" s="13"/>
      <c r="D62" s="13">
        <v>667972724.99000001</v>
      </c>
      <c r="E62" s="13"/>
      <c r="F62" s="13">
        <v>5392940758.1099997</v>
      </c>
    </row>
    <row r="63" spans="1:7" x14ac:dyDescent="0.25">
      <c r="A63" t="s">
        <v>2</v>
      </c>
      <c r="B63" s="13">
        <v>251065080.84999999</v>
      </c>
      <c r="C63" s="13"/>
      <c r="D63" s="13">
        <v>609409845.34000003</v>
      </c>
      <c r="E63" s="13"/>
      <c r="F63" s="13">
        <v>4899971275.0799999</v>
      </c>
    </row>
    <row r="64" spans="1:7" x14ac:dyDescent="0.25">
      <c r="A64" t="s">
        <v>0</v>
      </c>
      <c r="B64" s="13">
        <v>1308814.8400000001</v>
      </c>
      <c r="C64" s="13"/>
      <c r="D64" s="13">
        <v>3455166.23</v>
      </c>
      <c r="E64" s="13"/>
      <c r="F64" s="13">
        <v>15059791.140000001</v>
      </c>
    </row>
    <row r="65" spans="1:7" x14ac:dyDescent="0.25">
      <c r="A65" t="s">
        <v>30</v>
      </c>
      <c r="B65" s="13">
        <v>18941.310000000001</v>
      </c>
      <c r="C65" s="13"/>
      <c r="D65" s="13">
        <v>18941.310000000001</v>
      </c>
      <c r="E65" s="13"/>
      <c r="F65" s="13">
        <v>228672.91</v>
      </c>
    </row>
    <row r="66" spans="1:7" x14ac:dyDescent="0.25">
      <c r="A66" t="s">
        <v>31</v>
      </c>
      <c r="B66" s="13">
        <v>22948072.719999995</v>
      </c>
      <c r="C66" s="13"/>
      <c r="D66" s="13">
        <v>55126654.729999989</v>
      </c>
      <c r="E66" s="13"/>
      <c r="F66" s="13">
        <v>478138364.80000007</v>
      </c>
    </row>
    <row r="67" spans="1:7" x14ac:dyDescent="0.25">
      <c r="A67" t="s">
        <v>25</v>
      </c>
      <c r="B67" s="13">
        <v>12621439.995999997</v>
      </c>
      <c r="C67" s="13"/>
      <c r="D67" s="13">
        <v>30319660.101499997</v>
      </c>
      <c r="E67" s="13"/>
      <c r="F67" s="13">
        <v>262976100.64000008</v>
      </c>
    </row>
    <row r="68" spans="1:7" x14ac:dyDescent="0.25">
      <c r="A68" t="s">
        <v>32</v>
      </c>
      <c r="B68" s="13">
        <v>10326632.723999998</v>
      </c>
      <c r="C68" s="13"/>
      <c r="D68" s="13">
        <v>24806994.628499996</v>
      </c>
      <c r="E68" s="13"/>
      <c r="F68" s="13">
        <v>215162264.16000003</v>
      </c>
    </row>
    <row r="69" spans="1:7" x14ac:dyDescent="0.25">
      <c r="A69" t="s">
        <v>5</v>
      </c>
      <c r="B69" s="17">
        <v>9961</v>
      </c>
    </row>
    <row r="70" spans="1:7" x14ac:dyDescent="0.25">
      <c r="F70" s="13"/>
      <c r="G70" s="13"/>
    </row>
    <row r="71" spans="1:7" x14ac:dyDescent="0.25">
      <c r="D71" s="13"/>
    </row>
    <row r="72" spans="1:7" ht="76.5" customHeight="1" x14ac:dyDescent="0.3">
      <c r="A72" s="87" t="s">
        <v>51</v>
      </c>
      <c r="B72" s="87"/>
      <c r="C72" s="87"/>
      <c r="D72" s="87"/>
      <c r="E72" s="87"/>
      <c r="F72" s="87"/>
    </row>
    <row r="73" spans="1:7" ht="13" x14ac:dyDescent="0.3">
      <c r="A73" s="27"/>
    </row>
    <row r="74" spans="1:7" ht="13" x14ac:dyDescent="0.3">
      <c r="A74" s="27"/>
    </row>
    <row r="75" spans="1:7" ht="13" x14ac:dyDescent="0.3">
      <c r="A75" s="27"/>
    </row>
    <row r="76" spans="1:7" ht="13" x14ac:dyDescent="0.3">
      <c r="A76" s="27"/>
    </row>
  </sheetData>
  <mergeCells count="4">
    <mergeCell ref="A1:F1"/>
    <mergeCell ref="A2:F2"/>
    <mergeCell ref="A39:F39"/>
    <mergeCell ref="A72:F72"/>
  </mergeCells>
  <phoneticPr fontId="6" type="noConversion"/>
  <pageMargins left="0.75" right="0.75" top="1" bottom="1" header="0.5" footer="0.5"/>
  <headerFooter alignWithMargins="0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F76"/>
  <sheetViews>
    <sheetView workbookViewId="0">
      <selection activeCell="A3" sqref="A3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19.1796875" bestFit="1" customWidth="1"/>
  </cols>
  <sheetData>
    <row r="1" spans="1:6" ht="63" customHeight="1" x14ac:dyDescent="0.25">
      <c r="A1" s="89"/>
      <c r="B1" s="89"/>
      <c r="C1" s="89"/>
      <c r="D1" s="89"/>
      <c r="E1" s="89"/>
      <c r="F1" s="89"/>
    </row>
    <row r="2" spans="1:6" ht="17.5" x14ac:dyDescent="0.35">
      <c r="A2" s="83" t="s">
        <v>22</v>
      </c>
      <c r="B2" s="84"/>
      <c r="C2" s="84"/>
      <c r="D2" s="84"/>
      <c r="E2" s="84"/>
      <c r="F2" s="84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72</v>
      </c>
      <c r="E4" s="10"/>
      <c r="F4" s="16" t="s">
        <v>28</v>
      </c>
    </row>
    <row r="5" spans="1:6" x14ac:dyDescent="0.25">
      <c r="A5" s="9"/>
      <c r="B5" s="11" t="s">
        <v>75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 t="e">
        <f>SUM(#REF!)</f>
        <v>#REF!</v>
      </c>
      <c r="C8" s="13"/>
      <c r="D8" s="13">
        <v>97652704.910000011</v>
      </c>
      <c r="E8" s="13"/>
      <c r="F8" s="13">
        <v>830052138.73000002</v>
      </c>
    </row>
    <row r="9" spans="1:6" x14ac:dyDescent="0.25">
      <c r="A9" t="s">
        <v>2</v>
      </c>
      <c r="B9" s="13" t="e">
        <f>SUM(#REF!)</f>
        <v>#REF!</v>
      </c>
      <c r="C9" s="13"/>
      <c r="D9" s="13">
        <v>89040866.700000018</v>
      </c>
      <c r="E9" s="13"/>
      <c r="F9" s="13">
        <v>751199524.42000008</v>
      </c>
    </row>
    <row r="10" spans="1:6" x14ac:dyDescent="0.25">
      <c r="A10" t="s">
        <v>0</v>
      </c>
      <c r="B10" s="13" t="e">
        <f>SUM(#REF!)</f>
        <v>#REF!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 t="e">
        <f>SUM(#REF!)</f>
        <v>#REF!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 t="e">
        <f>SUM(#REF!)</f>
        <v>#REF!</v>
      </c>
      <c r="C12" s="13"/>
      <c r="D12" s="13">
        <v>8611838.2100000009</v>
      </c>
      <c r="E12" s="13"/>
      <c r="F12" s="13">
        <v>79045356.340000004</v>
      </c>
    </row>
    <row r="13" spans="1:6" x14ac:dyDescent="0.25">
      <c r="A13" t="s">
        <v>25</v>
      </c>
      <c r="B13" s="13" t="e">
        <f>B12*0.55</f>
        <v>#REF!</v>
      </c>
      <c r="C13" s="13"/>
      <c r="D13" s="13">
        <f>D12*0.55</f>
        <v>4736511.0155000007</v>
      </c>
      <c r="E13" s="13"/>
      <c r="F13" s="13">
        <f>F12*0.55</f>
        <v>43474945.987000003</v>
      </c>
    </row>
    <row r="14" spans="1:6" x14ac:dyDescent="0.25">
      <c r="A14" t="s">
        <v>32</v>
      </c>
      <c r="B14" s="13" t="e">
        <f>B12*0.45</f>
        <v>#REF!</v>
      </c>
      <c r="C14" s="13"/>
      <c r="D14" s="13">
        <f>D12*0.45</f>
        <v>3875327.1945000007</v>
      </c>
      <c r="E14" s="13"/>
      <c r="F14" s="13">
        <f>F12*0.45</f>
        <v>35570410.353</v>
      </c>
    </row>
    <row r="15" spans="1:6" x14ac:dyDescent="0.25">
      <c r="A15" t="s">
        <v>5</v>
      </c>
      <c r="B15" s="26">
        <v>1203</v>
      </c>
      <c r="C15" s="13"/>
      <c r="D15" s="26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 t="e">
        <f>SUM(#REF!)</f>
        <v>#REF!</v>
      </c>
      <c r="C19" s="13"/>
      <c r="D19" s="13">
        <v>171790497.19999999</v>
      </c>
      <c r="E19" s="13"/>
      <c r="F19" s="13">
        <v>1431493284.8</v>
      </c>
    </row>
    <row r="20" spans="1:6" x14ac:dyDescent="0.25">
      <c r="A20" t="s">
        <v>2</v>
      </c>
      <c r="B20" s="13" t="e">
        <f>SUM(#REF!)</f>
        <v>#REF!</v>
      </c>
      <c r="C20" s="13"/>
      <c r="D20" s="13">
        <v>156777329.53</v>
      </c>
      <c r="E20" s="13"/>
      <c r="F20" s="13">
        <v>1303343458.4100001</v>
      </c>
    </row>
    <row r="21" spans="1:6" x14ac:dyDescent="0.25">
      <c r="A21" t="s">
        <v>0</v>
      </c>
      <c r="B21" s="13" t="e">
        <f>SUM(#REF!)</f>
        <v>#REF!</v>
      </c>
      <c r="C21" s="13"/>
      <c r="D21" s="13">
        <v>1059696.3600000001</v>
      </c>
      <c r="E21" s="13"/>
      <c r="F21" s="13">
        <v>3630685.25</v>
      </c>
    </row>
    <row r="22" spans="1:6" x14ac:dyDescent="0.25">
      <c r="A22" t="s">
        <v>31</v>
      </c>
      <c r="B22" s="13" t="e">
        <f>SUM(#REF!)</f>
        <v>#REF!</v>
      </c>
      <c r="C22" s="13"/>
      <c r="D22" s="13">
        <v>13953471.310000001</v>
      </c>
      <c r="E22" s="13"/>
      <c r="F22" s="13">
        <v>124519141.14000002</v>
      </c>
    </row>
    <row r="23" spans="1:6" x14ac:dyDescent="0.25">
      <c r="A23" t="s">
        <v>25</v>
      </c>
      <c r="B23" s="13" t="e">
        <f>B22*0.55</f>
        <v>#REF!</v>
      </c>
      <c r="C23" s="13"/>
      <c r="D23" s="13">
        <f>D22*0.55</f>
        <v>7674409.2205000008</v>
      </c>
      <c r="E23" s="13"/>
      <c r="F23" s="13">
        <f>F22*0.55</f>
        <v>68485527.627000019</v>
      </c>
    </row>
    <row r="24" spans="1:6" x14ac:dyDescent="0.25">
      <c r="A24" t="s">
        <v>32</v>
      </c>
      <c r="B24" s="13" t="e">
        <f>B22*0.45</f>
        <v>#REF!</v>
      </c>
      <c r="C24" s="13"/>
      <c r="D24" s="13">
        <f>D22*0.45</f>
        <v>6279062.0895000007</v>
      </c>
      <c r="E24" s="13"/>
      <c r="F24" s="13">
        <f>F22*0.45</f>
        <v>56033613.513000011</v>
      </c>
    </row>
    <row r="25" spans="1:6" x14ac:dyDescent="0.25">
      <c r="A25" t="s">
        <v>5</v>
      </c>
      <c r="B25" s="26">
        <v>2231</v>
      </c>
      <c r="C25" s="13"/>
      <c r="D25" s="26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 t="e">
        <f>SUM(#REF!)</f>
        <v>#REF!</v>
      </c>
      <c r="C29" s="13"/>
      <c r="D29" s="13">
        <v>173318008.12000003</v>
      </c>
      <c r="E29" s="13"/>
      <c r="F29" s="13">
        <v>1295866762.5200002</v>
      </c>
    </row>
    <row r="30" spans="1:6" x14ac:dyDescent="0.25">
      <c r="A30" t="s">
        <v>2</v>
      </c>
      <c r="B30" s="13" t="e">
        <f>SUM(#REF!)</f>
        <v>#REF!</v>
      </c>
      <c r="C30" s="13"/>
      <c r="D30" s="13">
        <v>157292752.79999998</v>
      </c>
      <c r="E30" s="13"/>
      <c r="F30" s="13">
        <v>1173281966.3499999</v>
      </c>
    </row>
    <row r="31" spans="1:6" x14ac:dyDescent="0.25">
      <c r="A31" t="s">
        <v>0</v>
      </c>
      <c r="B31" s="13" t="e">
        <f>SUM(#REF!)</f>
        <v>#REF!</v>
      </c>
      <c r="C31" s="13"/>
      <c r="D31" s="13">
        <v>1269776.3700000001</v>
      </c>
      <c r="E31" s="13"/>
      <c r="F31" s="13">
        <v>5614013</v>
      </c>
    </row>
    <row r="32" spans="1:6" x14ac:dyDescent="0.25">
      <c r="A32" t="s">
        <v>30</v>
      </c>
      <c r="B32" s="31" t="e">
        <f>SUM(#REF!)</f>
        <v>#REF!</v>
      </c>
      <c r="C32" s="13"/>
      <c r="D32" s="13">
        <v>0</v>
      </c>
      <c r="E32" s="13"/>
      <c r="F32" s="13">
        <v>10579.57</v>
      </c>
    </row>
    <row r="33" spans="1:6" x14ac:dyDescent="0.25">
      <c r="A33" t="s">
        <v>31</v>
      </c>
      <c r="B33" s="13" t="e">
        <f>SUM(#REF!)</f>
        <v>#REF!</v>
      </c>
      <c r="C33" s="13"/>
      <c r="D33" s="13">
        <v>14755478.950000003</v>
      </c>
      <c r="E33" s="13"/>
      <c r="F33" s="13">
        <v>116981362.73999999</v>
      </c>
    </row>
    <row r="34" spans="1:6" x14ac:dyDescent="0.25">
      <c r="A34" t="s">
        <v>25</v>
      </c>
      <c r="B34" s="13" t="e">
        <f>B33*0.55</f>
        <v>#REF!</v>
      </c>
      <c r="C34" s="13"/>
      <c r="D34" s="13">
        <f>D33*0.55</f>
        <v>8115513.4225000022</v>
      </c>
      <c r="E34" s="13"/>
      <c r="F34" s="13">
        <f>F33*0.55</f>
        <v>64339749.506999999</v>
      </c>
    </row>
    <row r="35" spans="1:6" x14ac:dyDescent="0.25">
      <c r="A35" t="s">
        <v>32</v>
      </c>
      <c r="B35" s="13" t="e">
        <f>B33*0.45</f>
        <v>#REF!</v>
      </c>
      <c r="C35" s="13"/>
      <c r="D35" s="13">
        <f>D33*0.45</f>
        <v>6639965.5275000017</v>
      </c>
      <c r="E35" s="13"/>
      <c r="F35" s="13">
        <f>F33*0.45</f>
        <v>52641613.232999995</v>
      </c>
    </row>
    <row r="36" spans="1:6" x14ac:dyDescent="0.25">
      <c r="A36" t="s">
        <v>5</v>
      </c>
      <c r="B36" s="29">
        <v>2735</v>
      </c>
      <c r="C36" s="13"/>
      <c r="D36" s="29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B38" s="13"/>
      <c r="C38" s="13"/>
      <c r="D38" s="13"/>
      <c r="E38" s="13"/>
      <c r="F38" s="13"/>
    </row>
    <row r="39" spans="1:6" ht="75.75" customHeight="1" x14ac:dyDescent="0.3">
      <c r="A39" s="87" t="s">
        <v>51</v>
      </c>
      <c r="B39" s="87"/>
      <c r="C39" s="87"/>
      <c r="D39" s="87"/>
      <c r="E39" s="87"/>
      <c r="F39" s="87"/>
    </row>
    <row r="40" spans="1:6" x14ac:dyDescent="0.25">
      <c r="B40" s="13"/>
      <c r="C40" s="13"/>
      <c r="D40" s="13"/>
      <c r="E40" s="13"/>
      <c r="F40" s="13"/>
    </row>
    <row r="41" spans="1:6" x14ac:dyDescent="0.25">
      <c r="A41" s="9" t="s">
        <v>50</v>
      </c>
      <c r="B41" s="13"/>
      <c r="C41" s="13"/>
      <c r="D41" s="13"/>
      <c r="E41" s="13"/>
      <c r="F41" s="13"/>
    </row>
    <row r="42" spans="1:6" x14ac:dyDescent="0.25">
      <c r="A42" t="s">
        <v>1</v>
      </c>
      <c r="B42" s="13" t="e">
        <f>SUM(#REF!)</f>
        <v>#REF!</v>
      </c>
      <c r="C42" s="13"/>
      <c r="D42" s="13">
        <v>84671324.820000023</v>
      </c>
      <c r="E42" s="13"/>
      <c r="F42" s="13">
        <v>615504794.76999998</v>
      </c>
    </row>
    <row r="43" spans="1:6" x14ac:dyDescent="0.25">
      <c r="A43" t="s">
        <v>2</v>
      </c>
      <c r="B43" s="13" t="e">
        <f>SUM(#REF!)</f>
        <v>#REF!</v>
      </c>
      <c r="C43" s="13"/>
      <c r="D43" s="13">
        <v>76853725.580000013</v>
      </c>
      <c r="E43" s="13"/>
      <c r="F43" s="13">
        <v>558311463.92000008</v>
      </c>
    </row>
    <row r="44" spans="1:6" x14ac:dyDescent="0.25">
      <c r="A44" t="s">
        <v>0</v>
      </c>
      <c r="B44" s="13" t="e">
        <f>SUM(#REF!)</f>
        <v>#REF!</v>
      </c>
      <c r="C44" s="13"/>
      <c r="D44" s="13">
        <v>120806.5</v>
      </c>
      <c r="E44" s="13"/>
      <c r="F44" s="13">
        <v>668317.91</v>
      </c>
    </row>
    <row r="45" spans="1:6" x14ac:dyDescent="0.25">
      <c r="A45" t="s">
        <v>31</v>
      </c>
      <c r="B45" s="13" t="e">
        <f>SUM(#REF!)</f>
        <v>#REF!</v>
      </c>
      <c r="C45" s="13"/>
      <c r="D45" s="13">
        <v>7696792.7399999984</v>
      </c>
      <c r="E45" s="13"/>
      <c r="F45" s="13">
        <v>56525012.939999998</v>
      </c>
    </row>
    <row r="46" spans="1:6" x14ac:dyDescent="0.25">
      <c r="A46" t="s">
        <v>25</v>
      </c>
      <c r="B46" s="13" t="e">
        <f>B45*0.55</f>
        <v>#REF!</v>
      </c>
      <c r="C46" s="13"/>
      <c r="D46" s="13">
        <f>D45*0.55</f>
        <v>4233236.0069999993</v>
      </c>
      <c r="E46" s="13"/>
      <c r="F46" s="13">
        <f>F45*0.55</f>
        <v>31088757.117000002</v>
      </c>
    </row>
    <row r="47" spans="1:6" x14ac:dyDescent="0.25">
      <c r="A47" t="s">
        <v>32</v>
      </c>
      <c r="B47" s="13" t="e">
        <f>B45*0.45</f>
        <v>#REF!</v>
      </c>
      <c r="C47" s="13"/>
      <c r="D47" s="13">
        <f>D45*0.45</f>
        <v>3463556.7329999995</v>
      </c>
      <c r="E47" s="13"/>
      <c r="F47" s="13">
        <f>F45*0.45</f>
        <v>25436255.822999999</v>
      </c>
    </row>
    <row r="48" spans="1:6" x14ac:dyDescent="0.25">
      <c r="A48" t="s">
        <v>5</v>
      </c>
      <c r="B48" s="26">
        <v>2000</v>
      </c>
      <c r="C48" s="13"/>
      <c r="D48" s="26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B50" s="13"/>
      <c r="C50" s="13"/>
      <c r="D50" s="13"/>
      <c r="E50" s="13"/>
      <c r="F50" s="13"/>
    </row>
    <row r="51" spans="1:6" x14ac:dyDescent="0.25">
      <c r="A51" s="9" t="s">
        <v>74</v>
      </c>
      <c r="B51" s="13"/>
      <c r="C51" s="13"/>
      <c r="D51" s="13"/>
      <c r="E51" s="13"/>
      <c r="F51" s="13"/>
    </row>
    <row r="52" spans="1:6" x14ac:dyDescent="0.25">
      <c r="A52" t="s">
        <v>1</v>
      </c>
      <c r="B52" s="13" t="e">
        <f>SUM(#REF!)</f>
        <v>#REF!</v>
      </c>
      <c r="C52" s="13"/>
      <c r="D52" s="13">
        <v>66549817.260000005</v>
      </c>
      <c r="E52" s="13"/>
      <c r="F52" s="13">
        <v>66549817.260000005</v>
      </c>
    </row>
    <row r="53" spans="1:6" x14ac:dyDescent="0.25">
      <c r="A53" t="s">
        <v>2</v>
      </c>
      <c r="B53" s="13" t="e">
        <f>SUM(#REF!)</f>
        <v>#REF!</v>
      </c>
      <c r="C53" s="13"/>
      <c r="D53" s="13">
        <v>61328094.119999997</v>
      </c>
      <c r="E53" s="13"/>
      <c r="F53" s="13">
        <v>61328094.119999997</v>
      </c>
    </row>
    <row r="54" spans="1:6" x14ac:dyDescent="0.25">
      <c r="A54" t="s">
        <v>0</v>
      </c>
      <c r="B54" s="13" t="e">
        <f>SUM(#REF!)</f>
        <v>#REF!</v>
      </c>
      <c r="C54" s="13"/>
      <c r="D54" s="13">
        <v>0</v>
      </c>
      <c r="E54" s="13"/>
      <c r="F54" s="13">
        <v>0</v>
      </c>
    </row>
    <row r="55" spans="1:6" x14ac:dyDescent="0.25">
      <c r="A55" t="s">
        <v>31</v>
      </c>
      <c r="B55" s="13" t="e">
        <f>SUM(#REF!)</f>
        <v>#REF!</v>
      </c>
      <c r="C55" s="13"/>
      <c r="D55" s="13">
        <v>5221723.1399999997</v>
      </c>
      <c r="E55" s="13"/>
      <c r="F55" s="13">
        <v>5221723.1399999997</v>
      </c>
    </row>
    <row r="56" spans="1:6" x14ac:dyDescent="0.25">
      <c r="A56" t="s">
        <v>25</v>
      </c>
      <c r="B56" s="13" t="e">
        <f>B55*0.55</f>
        <v>#REF!</v>
      </c>
      <c r="C56" s="13"/>
      <c r="D56" s="13">
        <f>D55*0.55</f>
        <v>2871947.727</v>
      </c>
      <c r="E56" s="13"/>
      <c r="F56" s="13">
        <f>F55*0.55</f>
        <v>2871947.727</v>
      </c>
    </row>
    <row r="57" spans="1:6" x14ac:dyDescent="0.25">
      <c r="A57" t="s">
        <v>32</v>
      </c>
      <c r="B57" s="13" t="e">
        <f>B55*0.45</f>
        <v>#REF!</v>
      </c>
      <c r="C57" s="13"/>
      <c r="D57" s="13">
        <f>D55*0.45</f>
        <v>2349775.4129999997</v>
      </c>
      <c r="E57" s="13"/>
      <c r="F57" s="13">
        <f>F55*0.45</f>
        <v>2349775.4129999997</v>
      </c>
    </row>
    <row r="58" spans="1:6" x14ac:dyDescent="0.25">
      <c r="A58" t="s">
        <v>5</v>
      </c>
      <c r="B58" s="26">
        <v>1738</v>
      </c>
      <c r="C58" s="13"/>
      <c r="D58" s="13"/>
      <c r="E58" s="13"/>
      <c r="F58" s="13"/>
    </row>
    <row r="59" spans="1:6" x14ac:dyDescent="0.25">
      <c r="B59" s="13"/>
      <c r="C59" s="13"/>
      <c r="D59" s="13"/>
      <c r="E59" s="13"/>
      <c r="F59" s="13"/>
    </row>
    <row r="60" spans="1:6" x14ac:dyDescent="0.25">
      <c r="B60" s="13"/>
      <c r="C60" s="13"/>
      <c r="D60" s="13"/>
      <c r="E60" s="13"/>
      <c r="F60" s="13"/>
    </row>
    <row r="61" spans="1:6" x14ac:dyDescent="0.25">
      <c r="A61" s="8" t="s">
        <v>6</v>
      </c>
      <c r="B61" s="13"/>
      <c r="C61" s="13"/>
      <c r="D61" s="13"/>
      <c r="E61" s="13"/>
      <c r="F61" s="13"/>
    </row>
    <row r="62" spans="1:6" x14ac:dyDescent="0.25">
      <c r="A62" t="s">
        <v>1</v>
      </c>
      <c r="B62" s="13" t="e">
        <f>SUM(#REF!)</f>
        <v>#REF!</v>
      </c>
      <c r="C62" s="13"/>
      <c r="D62" s="13">
        <v>593982352.30999994</v>
      </c>
      <c r="E62" s="13"/>
      <c r="F62" s="13">
        <v>4239466798.0799999</v>
      </c>
    </row>
    <row r="63" spans="1:6" x14ac:dyDescent="0.25">
      <c r="A63" t="s">
        <v>2</v>
      </c>
      <c r="B63" s="13" t="e">
        <f>SUM(#REF!)</f>
        <v>#REF!</v>
      </c>
      <c r="C63" s="13"/>
      <c r="D63" s="13">
        <v>541292768.73000002</v>
      </c>
      <c r="E63" s="13"/>
      <c r="F63" s="13">
        <v>3847464507.2199998</v>
      </c>
    </row>
    <row r="64" spans="1:6" x14ac:dyDescent="0.25">
      <c r="A64" t="s">
        <v>0</v>
      </c>
      <c r="B64" s="13" t="e">
        <f>SUM(#REF!)</f>
        <v>#REF!</v>
      </c>
      <c r="C64" s="13"/>
      <c r="D64" s="13">
        <v>2450279.23</v>
      </c>
      <c r="E64" s="13"/>
      <c r="F64" s="13">
        <v>9919426.1600000001</v>
      </c>
    </row>
    <row r="65" spans="1:6" x14ac:dyDescent="0.25">
      <c r="A65" t="s">
        <v>30</v>
      </c>
      <c r="B65" s="13" t="e">
        <f>SUM(#REF!)</f>
        <v>#REF!</v>
      </c>
      <c r="C65" s="13"/>
      <c r="D65" s="13">
        <v>0</v>
      </c>
      <c r="E65" s="13"/>
      <c r="F65" s="13">
        <v>209731.6</v>
      </c>
    </row>
    <row r="66" spans="1:6" x14ac:dyDescent="0.25">
      <c r="A66" t="s">
        <v>31</v>
      </c>
      <c r="B66" s="13" t="e">
        <f>SUM(#REF!)</f>
        <v>#REF!</v>
      </c>
      <c r="C66" s="13"/>
      <c r="D66" s="13">
        <v>50239304.349999994</v>
      </c>
      <c r="E66" s="13"/>
      <c r="F66" s="13">
        <v>382292596.30000007</v>
      </c>
    </row>
    <row r="67" spans="1:6" x14ac:dyDescent="0.25">
      <c r="A67" t="s">
        <v>25</v>
      </c>
      <c r="B67" s="13" t="e">
        <f>B66*0.55</f>
        <v>#REF!</v>
      </c>
      <c r="C67" s="13"/>
      <c r="D67" s="13">
        <f>D66*0.55</f>
        <v>27631617.392499998</v>
      </c>
      <c r="E67" s="13"/>
      <c r="F67" s="13">
        <f>F66*0.55</f>
        <v>210260927.96500006</v>
      </c>
    </row>
    <row r="68" spans="1:6" x14ac:dyDescent="0.25">
      <c r="A68" t="s">
        <v>32</v>
      </c>
      <c r="B68" s="13" t="e">
        <f>B66*0.45</f>
        <v>#REF!</v>
      </c>
      <c r="C68" s="13"/>
      <c r="D68" s="13">
        <f>D66*0.45</f>
        <v>22607686.9575</v>
      </c>
      <c r="E68" s="13"/>
      <c r="F68" s="13">
        <f>F66*0.45</f>
        <v>172031668.33500004</v>
      </c>
    </row>
    <row r="69" spans="1:6" x14ac:dyDescent="0.25">
      <c r="A69" t="s">
        <v>5</v>
      </c>
      <c r="B69" s="17">
        <f>B58+B48+B36+B25+B15</f>
        <v>9907</v>
      </c>
    </row>
    <row r="72" spans="1:6" ht="76.5" customHeight="1" x14ac:dyDescent="0.3">
      <c r="A72" s="87" t="s">
        <v>51</v>
      </c>
      <c r="B72" s="87"/>
      <c r="C72" s="87"/>
      <c r="D72" s="87"/>
      <c r="E72" s="87"/>
      <c r="F72" s="87"/>
    </row>
    <row r="73" spans="1:6" ht="13" x14ac:dyDescent="0.3">
      <c r="A73" s="27"/>
    </row>
    <row r="74" spans="1:6" ht="13" x14ac:dyDescent="0.3">
      <c r="A74" s="27"/>
    </row>
    <row r="75" spans="1:6" ht="13" x14ac:dyDescent="0.3">
      <c r="A75" s="27"/>
    </row>
    <row r="76" spans="1:6" ht="13" x14ac:dyDescent="0.3">
      <c r="A76" s="27"/>
    </row>
  </sheetData>
  <mergeCells count="4">
    <mergeCell ref="A1:F1"/>
    <mergeCell ref="A2:F2"/>
    <mergeCell ref="A39:F39"/>
    <mergeCell ref="A72:F72"/>
  </mergeCells>
  <phoneticPr fontId="6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0"/>
  <sheetViews>
    <sheetView workbookViewId="0">
      <selection activeCell="D8" sqref="D8"/>
    </sheetView>
  </sheetViews>
  <sheetFormatPr defaultRowHeight="13" x14ac:dyDescent="0.3"/>
  <cols>
    <col min="1" max="1" width="22.7265625" bestFit="1" customWidth="1"/>
    <col min="2" max="2" width="14.453125" bestFit="1" customWidth="1"/>
    <col min="3" max="3" width="2" customWidth="1"/>
    <col min="4" max="4" width="14.453125" bestFit="1" customWidth="1"/>
    <col min="5" max="5" width="2.26953125" customWidth="1"/>
    <col min="6" max="6" width="15.54296875" bestFit="1" customWidth="1"/>
    <col min="7" max="7" width="14.453125" style="1" bestFit="1" customWidth="1"/>
  </cols>
  <sheetData>
    <row r="1" spans="1:7" ht="60.75" customHeight="1" x14ac:dyDescent="0.3">
      <c r="A1" s="82"/>
      <c r="B1" s="82"/>
      <c r="C1" s="82"/>
      <c r="D1" s="82"/>
      <c r="E1" s="82"/>
      <c r="F1" s="82"/>
    </row>
    <row r="2" spans="1:7" ht="26.25" customHeight="1" x14ac:dyDescent="0.35">
      <c r="A2" s="83" t="s">
        <v>22</v>
      </c>
      <c r="B2" s="84"/>
      <c r="C2" s="84"/>
      <c r="D2" s="84"/>
      <c r="E2" s="84"/>
      <c r="F2" s="84"/>
    </row>
    <row r="3" spans="1:7" ht="26.25" customHeight="1" x14ac:dyDescent="0.3"/>
    <row r="4" spans="1:7" x14ac:dyDescent="0.3">
      <c r="B4" s="10"/>
      <c r="C4" s="10"/>
      <c r="D4" s="12" t="s">
        <v>14</v>
      </c>
      <c r="E4" s="10"/>
      <c r="F4" s="12" t="s">
        <v>13</v>
      </c>
    </row>
    <row r="5" spans="1:7" x14ac:dyDescent="0.3">
      <c r="A5" s="9"/>
      <c r="B5" s="9" t="s">
        <v>15</v>
      </c>
      <c r="C5" s="9"/>
      <c r="D5" s="11" t="s">
        <v>11</v>
      </c>
      <c r="F5" s="11" t="s">
        <v>8</v>
      </c>
      <c r="G5" s="2"/>
    </row>
    <row r="7" spans="1:7" x14ac:dyDescent="0.3">
      <c r="A7" s="8" t="s">
        <v>3</v>
      </c>
      <c r="B7" s="8"/>
      <c r="C7" s="8"/>
    </row>
    <row r="8" spans="1:7" x14ac:dyDescent="0.3">
      <c r="A8" t="s">
        <v>1</v>
      </c>
      <c r="B8" s="13">
        <v>35168565.269999996</v>
      </c>
      <c r="D8" s="13">
        <v>72308788.079999983</v>
      </c>
      <c r="F8" s="13">
        <v>72308788.079999983</v>
      </c>
      <c r="G8" s="21"/>
    </row>
    <row r="9" spans="1:7" x14ac:dyDescent="0.3">
      <c r="A9" t="s">
        <v>2</v>
      </c>
      <c r="B9" s="13">
        <v>31572270.079999998</v>
      </c>
      <c r="D9" s="13">
        <v>64881184.310000002</v>
      </c>
      <c r="F9" s="13">
        <v>64881184.310000002</v>
      </c>
      <c r="G9" s="21"/>
    </row>
    <row r="10" spans="1:7" x14ac:dyDescent="0.3">
      <c r="A10" t="s">
        <v>0</v>
      </c>
      <c r="B10" s="13">
        <v>0</v>
      </c>
      <c r="D10" s="13">
        <v>0</v>
      </c>
      <c r="F10" s="13">
        <v>0</v>
      </c>
      <c r="G10" s="21"/>
    </row>
    <row r="11" spans="1:7" x14ac:dyDescent="0.3">
      <c r="A11" t="s">
        <v>31</v>
      </c>
      <c r="B11" s="13">
        <f>+B8-B9-B10</f>
        <v>3596295.1899999976</v>
      </c>
      <c r="D11" s="13">
        <f>+D8-D9-D10</f>
        <v>7427603.7699999809</v>
      </c>
      <c r="F11" s="13">
        <f>+F8-F9-F10</f>
        <v>7427603.7699999809</v>
      </c>
      <c r="G11" s="21"/>
    </row>
    <row r="12" spans="1:7" x14ac:dyDescent="0.3">
      <c r="A12" t="s">
        <v>25</v>
      </c>
      <c r="B12" s="13">
        <v>1977962.3544999987</v>
      </c>
      <c r="D12" s="13">
        <v>4085182.0734999897</v>
      </c>
      <c r="F12" s="13">
        <v>4085182.0734999897</v>
      </c>
      <c r="G12" s="21"/>
    </row>
    <row r="13" spans="1:7" x14ac:dyDescent="0.3">
      <c r="A13" t="s">
        <v>32</v>
      </c>
      <c r="B13" s="13">
        <v>1618332.8354999989</v>
      </c>
      <c r="D13" s="13">
        <v>3342421.6964999917</v>
      </c>
      <c r="F13" s="13">
        <v>3342421.6964999917</v>
      </c>
      <c r="G13" s="21"/>
    </row>
    <row r="14" spans="1:7" x14ac:dyDescent="0.3">
      <c r="A14" t="s">
        <v>5</v>
      </c>
      <c r="B14" s="17">
        <v>1099</v>
      </c>
    </row>
    <row r="17" spans="1:1" x14ac:dyDescent="0.3">
      <c r="A17" s="18" t="s">
        <v>33</v>
      </c>
    </row>
    <row r="18" spans="1:1" x14ac:dyDescent="0.3">
      <c r="A18" s="23" t="s">
        <v>36</v>
      </c>
    </row>
    <row r="19" spans="1:1" x14ac:dyDescent="0.3">
      <c r="A19" s="23" t="s">
        <v>35</v>
      </c>
    </row>
    <row r="20" spans="1:1" x14ac:dyDescent="0.3">
      <c r="A20" s="23" t="s">
        <v>34</v>
      </c>
    </row>
  </sheetData>
  <mergeCells count="2">
    <mergeCell ref="A1:F1"/>
    <mergeCell ref="A2:F2"/>
  </mergeCells>
  <phoneticPr fontId="6" type="noConversion"/>
  <pageMargins left="0.75" right="0.75" top="1" bottom="1" header="0.5" footer="0.5"/>
  <headerFooter alignWithMargins="0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F76"/>
  <sheetViews>
    <sheetView zoomScaleNormal="100" workbookViewId="0">
      <selection activeCell="A5" sqref="A5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19.1796875" bestFit="1" customWidth="1"/>
  </cols>
  <sheetData>
    <row r="1" spans="1:6" ht="63" customHeight="1" x14ac:dyDescent="0.25">
      <c r="A1" s="89"/>
      <c r="B1" s="89"/>
      <c r="C1" s="89"/>
      <c r="D1" s="89"/>
      <c r="E1" s="89"/>
      <c r="F1" s="89"/>
    </row>
    <row r="2" spans="1:6" ht="17.5" x14ac:dyDescent="0.35">
      <c r="A2" s="83" t="s">
        <v>22</v>
      </c>
      <c r="B2" s="84"/>
      <c r="C2" s="84"/>
      <c r="D2" s="84"/>
      <c r="E2" s="84"/>
      <c r="F2" s="84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72</v>
      </c>
      <c r="E4" s="10"/>
      <c r="F4" s="16" t="s">
        <v>28</v>
      </c>
    </row>
    <row r="5" spans="1:6" x14ac:dyDescent="0.25">
      <c r="A5" s="9"/>
      <c r="B5" s="11" t="s">
        <v>73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37787487.030000001</v>
      </c>
      <c r="C8" s="13"/>
      <c r="D8" s="13">
        <v>57140183.270000011</v>
      </c>
      <c r="E8" s="13"/>
      <c r="F8" s="13">
        <v>789539617.09000003</v>
      </c>
    </row>
    <row r="9" spans="1:6" x14ac:dyDescent="0.25">
      <c r="A9" t="s">
        <v>2</v>
      </c>
      <c r="B9" s="13">
        <v>34426195.339999996</v>
      </c>
      <c r="C9" s="13"/>
      <c r="D9" s="13">
        <v>51968981.770000003</v>
      </c>
      <c r="E9" s="13"/>
      <c r="F9" s="13">
        <v>714127639.49000001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3361291.69</v>
      </c>
      <c r="C12" s="13"/>
      <c r="D12" s="13">
        <v>5171201.5</v>
      </c>
      <c r="E12" s="13"/>
      <c r="F12" s="13">
        <v>75604719.629999995</v>
      </c>
    </row>
    <row r="13" spans="1:6" x14ac:dyDescent="0.25">
      <c r="A13" t="s">
        <v>25</v>
      </c>
      <c r="B13" s="13">
        <v>1848710.4295000003</v>
      </c>
      <c r="C13" s="13"/>
      <c r="D13" s="13">
        <v>2844160.8250000002</v>
      </c>
      <c r="E13" s="13"/>
      <c r="F13" s="13">
        <v>41582595.796499997</v>
      </c>
    </row>
    <row r="14" spans="1:6" x14ac:dyDescent="0.25">
      <c r="A14" t="s">
        <v>32</v>
      </c>
      <c r="B14" s="13">
        <v>1512581.2605000003</v>
      </c>
      <c r="C14" s="13"/>
      <c r="D14" s="13">
        <v>2327040.6750000003</v>
      </c>
      <c r="E14" s="13"/>
      <c r="F14" s="13">
        <v>34022123.833499998</v>
      </c>
    </row>
    <row r="15" spans="1:6" x14ac:dyDescent="0.25">
      <c r="A15" t="s">
        <v>5</v>
      </c>
      <c r="B15" s="26">
        <v>1109</v>
      </c>
      <c r="C15" s="13"/>
      <c r="D15" s="26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64980237.980000004</v>
      </c>
      <c r="C19" s="13"/>
      <c r="D19" s="13">
        <v>105275775.01000001</v>
      </c>
      <c r="E19" s="13"/>
      <c r="F19" s="13">
        <v>1364978562.6099999</v>
      </c>
    </row>
    <row r="20" spans="1:6" x14ac:dyDescent="0.25">
      <c r="A20" t="s">
        <v>2</v>
      </c>
      <c r="B20" s="13">
        <v>59269117.140000001</v>
      </c>
      <c r="C20" s="13"/>
      <c r="D20" s="13">
        <v>95992111.779999986</v>
      </c>
      <c r="E20" s="13"/>
      <c r="F20" s="13">
        <v>1242558240.6600001</v>
      </c>
    </row>
    <row r="21" spans="1:6" x14ac:dyDescent="0.25">
      <c r="A21" t="s">
        <v>0</v>
      </c>
      <c r="B21" s="13">
        <v>353069.23</v>
      </c>
      <c r="C21" s="13"/>
      <c r="D21" s="13">
        <v>827279.69</v>
      </c>
      <c r="E21" s="13"/>
      <c r="F21" s="13">
        <v>3398268.58</v>
      </c>
    </row>
    <row r="22" spans="1:6" x14ac:dyDescent="0.25">
      <c r="A22" t="s">
        <v>31</v>
      </c>
      <c r="B22" s="13">
        <v>5358051.6100000003</v>
      </c>
      <c r="C22" s="13"/>
      <c r="D22" s="13">
        <v>8456383.5399999991</v>
      </c>
      <c r="E22" s="13"/>
      <c r="F22" s="13">
        <v>119022053.37</v>
      </c>
    </row>
    <row r="23" spans="1:6" x14ac:dyDescent="0.25">
      <c r="A23" t="s">
        <v>25</v>
      </c>
      <c r="B23" s="13">
        <v>2946928.3854999999</v>
      </c>
      <c r="C23" s="13"/>
      <c r="D23" s="13">
        <v>4651010.9469999997</v>
      </c>
      <c r="E23" s="13"/>
      <c r="F23" s="13">
        <v>65462129.353500009</v>
      </c>
    </row>
    <row r="24" spans="1:6" x14ac:dyDescent="0.25">
      <c r="A24" t="s">
        <v>32</v>
      </c>
      <c r="B24" s="13">
        <v>2411123.2245</v>
      </c>
      <c r="C24" s="13"/>
      <c r="D24" s="13">
        <v>3805372.5929999999</v>
      </c>
      <c r="E24" s="13"/>
      <c r="F24" s="13">
        <v>53559924.016500004</v>
      </c>
    </row>
    <row r="25" spans="1:6" x14ac:dyDescent="0.25">
      <c r="A25" t="s">
        <v>5</v>
      </c>
      <c r="B25" s="26">
        <v>2143</v>
      </c>
      <c r="C25" s="13"/>
      <c r="D25" s="26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65711066.969999999</v>
      </c>
      <c r="C29" s="13"/>
      <c r="D29" s="13">
        <v>103707654.26000001</v>
      </c>
      <c r="E29" s="13"/>
      <c r="F29" s="13">
        <v>1226256408.6600001</v>
      </c>
    </row>
    <row r="30" spans="1:6" x14ac:dyDescent="0.25">
      <c r="A30" t="s">
        <v>2</v>
      </c>
      <c r="B30" s="13">
        <v>59638371.129999995</v>
      </c>
      <c r="C30" s="13"/>
      <c r="D30" s="13">
        <v>94058801.25999999</v>
      </c>
      <c r="E30" s="13"/>
      <c r="F30" s="13">
        <v>1110048014.8099999</v>
      </c>
    </row>
    <row r="31" spans="1:6" x14ac:dyDescent="0.25">
      <c r="A31" t="s">
        <v>0</v>
      </c>
      <c r="B31" s="13">
        <v>429595.19</v>
      </c>
      <c r="C31" s="13"/>
      <c r="D31" s="13">
        <v>697969.43</v>
      </c>
      <c r="E31" s="13"/>
      <c r="F31" s="13">
        <v>5042206.0599999996</v>
      </c>
    </row>
    <row r="32" spans="1:6" x14ac:dyDescent="0.25">
      <c r="A32" t="s">
        <v>30</v>
      </c>
      <c r="B32" s="31">
        <v>0</v>
      </c>
      <c r="C32" s="13"/>
      <c r="D32" s="13">
        <v>0</v>
      </c>
      <c r="E32" s="13"/>
      <c r="F32" s="13">
        <v>10579.57</v>
      </c>
    </row>
    <row r="33" spans="1:6" x14ac:dyDescent="0.25">
      <c r="A33" t="s">
        <v>31</v>
      </c>
      <c r="B33" s="13">
        <v>5643100.6499999985</v>
      </c>
      <c r="C33" s="13"/>
      <c r="D33" s="13">
        <v>8950883.5700000003</v>
      </c>
      <c r="E33" s="13"/>
      <c r="F33" s="13">
        <v>111176767.35999998</v>
      </c>
    </row>
    <row r="34" spans="1:6" x14ac:dyDescent="0.25">
      <c r="A34" t="s">
        <v>25</v>
      </c>
      <c r="B34" s="13">
        <v>3103705.3574999995</v>
      </c>
      <c r="C34" s="13"/>
      <c r="D34" s="13">
        <v>4922985.9635000005</v>
      </c>
      <c r="E34" s="13"/>
      <c r="F34" s="13">
        <v>61147222.047999993</v>
      </c>
    </row>
    <row r="35" spans="1:6" x14ac:dyDescent="0.25">
      <c r="A35" t="s">
        <v>32</v>
      </c>
      <c r="B35" s="13">
        <v>2539395.2924999995</v>
      </c>
      <c r="C35" s="13"/>
      <c r="D35" s="13">
        <v>4027897.6065000002</v>
      </c>
      <c r="E35" s="13"/>
      <c r="F35" s="13">
        <v>50029545.311999992</v>
      </c>
    </row>
    <row r="36" spans="1:6" x14ac:dyDescent="0.25">
      <c r="A36" t="s">
        <v>5</v>
      </c>
      <c r="B36" s="29">
        <v>2744</v>
      </c>
      <c r="C36" s="13"/>
      <c r="D36" s="29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B38" s="13"/>
      <c r="C38" s="13"/>
      <c r="D38" s="13"/>
      <c r="E38" s="13"/>
      <c r="F38" s="13"/>
    </row>
    <row r="39" spans="1:6" ht="75.75" customHeight="1" x14ac:dyDescent="0.3">
      <c r="A39" s="87" t="s">
        <v>51</v>
      </c>
      <c r="B39" s="87"/>
      <c r="C39" s="87"/>
      <c r="D39" s="87"/>
      <c r="E39" s="87"/>
      <c r="F39" s="87"/>
    </row>
    <row r="40" spans="1:6" x14ac:dyDescent="0.25">
      <c r="B40" s="13"/>
      <c r="C40" s="13"/>
      <c r="D40" s="13"/>
      <c r="E40" s="13"/>
      <c r="F40" s="13"/>
    </row>
    <row r="41" spans="1:6" x14ac:dyDescent="0.25">
      <c r="A41" s="9" t="s">
        <v>50</v>
      </c>
      <c r="B41" s="13"/>
      <c r="C41" s="13"/>
      <c r="D41" s="13"/>
      <c r="E41" s="13"/>
      <c r="F41" s="13"/>
    </row>
    <row r="42" spans="1:6" x14ac:dyDescent="0.25">
      <c r="A42" t="s">
        <v>1</v>
      </c>
      <c r="B42" s="13">
        <v>33368355.190000005</v>
      </c>
      <c r="C42" s="13"/>
      <c r="D42" s="13">
        <v>51853530.440000005</v>
      </c>
      <c r="E42" s="13"/>
      <c r="F42" s="13">
        <v>582687000.38999999</v>
      </c>
    </row>
    <row r="43" spans="1:6" x14ac:dyDescent="0.25">
      <c r="A43" t="s">
        <v>2</v>
      </c>
      <c r="B43" s="13">
        <v>30218454.960000001</v>
      </c>
      <c r="C43" s="13"/>
      <c r="D43" s="13">
        <v>47029213.319999993</v>
      </c>
      <c r="E43" s="13"/>
      <c r="F43" s="13">
        <v>528486951.66000003</v>
      </c>
    </row>
    <row r="44" spans="1:6" x14ac:dyDescent="0.25">
      <c r="A44" t="s">
        <v>0</v>
      </c>
      <c r="B44" s="13">
        <v>33517</v>
      </c>
      <c r="C44" s="13"/>
      <c r="D44" s="13">
        <v>42471.5</v>
      </c>
      <c r="E44" s="13"/>
      <c r="F44" s="13">
        <v>589982.91</v>
      </c>
    </row>
    <row r="45" spans="1:6" x14ac:dyDescent="0.25">
      <c r="A45" t="s">
        <v>31</v>
      </c>
      <c r="B45" s="13">
        <v>3116383.23</v>
      </c>
      <c r="C45" s="13"/>
      <c r="D45" s="13">
        <v>4781845.62</v>
      </c>
      <c r="E45" s="13"/>
      <c r="F45" s="13">
        <v>53610065.82</v>
      </c>
    </row>
    <row r="46" spans="1:6" x14ac:dyDescent="0.25">
      <c r="A46" t="s">
        <v>25</v>
      </c>
      <c r="B46" s="13">
        <v>1714010.7764999999</v>
      </c>
      <c r="C46" s="13"/>
      <c r="D46" s="13">
        <v>2630015.0910000005</v>
      </c>
      <c r="E46" s="13"/>
      <c r="F46" s="13">
        <v>29485536.201000001</v>
      </c>
    </row>
    <row r="47" spans="1:6" x14ac:dyDescent="0.25">
      <c r="A47" t="s">
        <v>32</v>
      </c>
      <c r="B47" s="13">
        <v>1402372.4534999998</v>
      </c>
      <c r="C47" s="13"/>
      <c r="D47" s="13">
        <v>2151830.5290000001</v>
      </c>
      <c r="E47" s="13"/>
      <c r="F47" s="13">
        <v>24124529.618999999</v>
      </c>
    </row>
    <row r="48" spans="1:6" x14ac:dyDescent="0.25">
      <c r="A48" t="s">
        <v>5</v>
      </c>
      <c r="B48" s="26">
        <v>2000</v>
      </c>
      <c r="C48" s="13"/>
      <c r="D48" s="26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B50" s="13"/>
      <c r="C50" s="13"/>
      <c r="D50" s="13"/>
      <c r="E50" s="13"/>
      <c r="F50" s="13"/>
    </row>
    <row r="51" spans="1:6" x14ac:dyDescent="0.25">
      <c r="A51" s="9" t="s">
        <v>74</v>
      </c>
      <c r="B51" s="13"/>
      <c r="C51" s="13"/>
      <c r="D51" s="13"/>
      <c r="E51" s="13"/>
      <c r="F51" s="13"/>
    </row>
    <row r="52" spans="1:6" x14ac:dyDescent="0.25">
      <c r="A52" t="s">
        <v>1</v>
      </c>
      <c r="B52" s="13">
        <v>2930008.5</v>
      </c>
      <c r="C52" s="13"/>
      <c r="D52" s="13">
        <v>2930008.5</v>
      </c>
      <c r="E52" s="13"/>
      <c r="F52" s="13">
        <v>2930008.5</v>
      </c>
    </row>
    <row r="53" spans="1:6" x14ac:dyDescent="0.25">
      <c r="A53" t="s">
        <v>2</v>
      </c>
      <c r="B53" s="13">
        <v>2659792.37</v>
      </c>
      <c r="C53" s="13"/>
      <c r="D53" s="13">
        <v>2659792.37</v>
      </c>
      <c r="E53" s="13"/>
      <c r="F53" s="13">
        <v>2659792.37</v>
      </c>
    </row>
    <row r="54" spans="1:6" x14ac:dyDescent="0.25">
      <c r="A54" t="s">
        <v>0</v>
      </c>
      <c r="B54" s="13">
        <v>0</v>
      </c>
      <c r="C54" s="13"/>
      <c r="D54" s="13">
        <v>0</v>
      </c>
      <c r="E54" s="13"/>
      <c r="F54" s="13">
        <v>0</v>
      </c>
    </row>
    <row r="55" spans="1:6" x14ac:dyDescent="0.25">
      <c r="A55" t="s">
        <v>31</v>
      </c>
      <c r="B55" s="13">
        <v>270216.13</v>
      </c>
      <c r="C55" s="13"/>
      <c r="D55" s="13">
        <v>270216.13</v>
      </c>
      <c r="E55" s="13"/>
      <c r="F55" s="13">
        <v>270216.13</v>
      </c>
    </row>
    <row r="56" spans="1:6" x14ac:dyDescent="0.25">
      <c r="A56" t="s">
        <v>25</v>
      </c>
      <c r="B56" s="13">
        <v>148618.87150000015</v>
      </c>
      <c r="C56" s="13"/>
      <c r="D56" s="13">
        <v>148618.87150000001</v>
      </c>
      <c r="E56" s="13"/>
      <c r="F56" s="13">
        <v>148618.87150000001</v>
      </c>
    </row>
    <row r="57" spans="1:6" x14ac:dyDescent="0.25">
      <c r="A57" t="s">
        <v>32</v>
      </c>
      <c r="B57" s="13">
        <v>121597.25850000011</v>
      </c>
      <c r="C57" s="13"/>
      <c r="D57" s="13">
        <v>121597.25850000001</v>
      </c>
      <c r="E57" s="13"/>
      <c r="F57" s="13">
        <v>121597.25850000001</v>
      </c>
    </row>
    <row r="58" spans="1:6" x14ac:dyDescent="0.25">
      <c r="A58" t="s">
        <v>5</v>
      </c>
      <c r="B58" s="26">
        <v>1738</v>
      </c>
      <c r="C58" s="13"/>
      <c r="D58" s="13"/>
      <c r="E58" s="13"/>
      <c r="F58" s="13"/>
    </row>
    <row r="59" spans="1:6" x14ac:dyDescent="0.25">
      <c r="B59" s="13"/>
      <c r="C59" s="13"/>
      <c r="D59" s="13"/>
      <c r="E59" s="13"/>
      <c r="F59" s="13"/>
    </row>
    <row r="60" spans="1:6" x14ac:dyDescent="0.25">
      <c r="B60" s="13"/>
      <c r="C60" s="13"/>
      <c r="D60" s="13"/>
      <c r="E60" s="13"/>
      <c r="F60" s="13"/>
    </row>
    <row r="61" spans="1:6" x14ac:dyDescent="0.25">
      <c r="A61" s="8" t="s">
        <v>6</v>
      </c>
      <c r="B61" s="13"/>
      <c r="C61" s="13"/>
      <c r="D61" s="13"/>
      <c r="E61" s="13"/>
      <c r="F61" s="13"/>
    </row>
    <row r="62" spans="1:6" x14ac:dyDescent="0.25">
      <c r="A62" t="s">
        <v>1</v>
      </c>
      <c r="B62" s="13">
        <v>204777155.67000002</v>
      </c>
      <c r="C62" s="13"/>
      <c r="D62" s="13">
        <v>320907151.48000002</v>
      </c>
      <c r="E62" s="13"/>
      <c r="F62" s="13">
        <v>3966391597.25</v>
      </c>
    </row>
    <row r="63" spans="1:6" x14ac:dyDescent="0.25">
      <c r="A63" t="s">
        <v>2</v>
      </c>
      <c r="B63" s="13">
        <v>186211930.94</v>
      </c>
      <c r="C63" s="13"/>
      <c r="D63" s="13">
        <v>291708900.5</v>
      </c>
      <c r="E63" s="13"/>
      <c r="F63" s="13">
        <v>3597880638.9899998</v>
      </c>
    </row>
    <row r="64" spans="1:6" x14ac:dyDescent="0.25">
      <c r="A64" t="s">
        <v>0</v>
      </c>
      <c r="B64" s="13">
        <v>816181.42</v>
      </c>
      <c r="C64" s="13"/>
      <c r="D64" s="13">
        <v>1567720.62</v>
      </c>
      <c r="E64" s="13"/>
      <c r="F64" s="13">
        <v>9036867.5500000007</v>
      </c>
    </row>
    <row r="65" spans="1:6" x14ac:dyDescent="0.25">
      <c r="A65" t="s">
        <v>30</v>
      </c>
      <c r="B65" s="13">
        <v>0</v>
      </c>
      <c r="C65" s="13"/>
      <c r="D65" s="13">
        <v>0</v>
      </c>
      <c r="E65" s="13"/>
      <c r="F65" s="13">
        <v>209731.6</v>
      </c>
    </row>
    <row r="66" spans="1:6" x14ac:dyDescent="0.25">
      <c r="A66" t="s">
        <v>31</v>
      </c>
      <c r="B66" s="13">
        <v>17749043.309999999</v>
      </c>
      <c r="C66" s="13"/>
      <c r="D66" s="13">
        <v>27630530.359999996</v>
      </c>
      <c r="E66" s="13"/>
      <c r="F66" s="13">
        <v>359683822.31000006</v>
      </c>
    </row>
    <row r="67" spans="1:6" x14ac:dyDescent="0.25">
      <c r="A67" t="s">
        <v>25</v>
      </c>
      <c r="B67" s="13">
        <v>9761973.8204999994</v>
      </c>
      <c r="C67" s="13"/>
      <c r="D67" s="13">
        <v>15196791.697999999</v>
      </c>
      <c r="E67" s="13"/>
      <c r="F67" s="13">
        <v>197826102.27050006</v>
      </c>
    </row>
    <row r="68" spans="1:6" x14ac:dyDescent="0.25">
      <c r="A68" t="s">
        <v>32</v>
      </c>
      <c r="B68" s="13">
        <v>7987069.4894999992</v>
      </c>
      <c r="C68" s="13"/>
      <c r="D68" s="13">
        <v>12433738.661999999</v>
      </c>
      <c r="E68" s="13"/>
      <c r="F68" s="13">
        <v>161857720.03950003</v>
      </c>
    </row>
    <row r="69" spans="1:6" x14ac:dyDescent="0.25">
      <c r="A69" t="s">
        <v>5</v>
      </c>
      <c r="B69" s="17">
        <v>9734</v>
      </c>
    </row>
    <row r="72" spans="1:6" ht="76.5" customHeight="1" x14ac:dyDescent="0.3">
      <c r="A72" s="87" t="s">
        <v>51</v>
      </c>
      <c r="B72" s="87"/>
      <c r="C72" s="87"/>
      <c r="D72" s="87"/>
      <c r="E72" s="87"/>
      <c r="F72" s="87"/>
    </row>
    <row r="73" spans="1:6" ht="13" x14ac:dyDescent="0.3">
      <c r="A73" s="27"/>
    </row>
    <row r="74" spans="1:6" ht="13" x14ac:dyDescent="0.3">
      <c r="A74" s="27"/>
    </row>
    <row r="75" spans="1:6" ht="13" x14ac:dyDescent="0.3">
      <c r="A75" s="27"/>
    </row>
    <row r="76" spans="1:6" ht="13" x14ac:dyDescent="0.3">
      <c r="A76" s="27"/>
    </row>
  </sheetData>
  <mergeCells count="4">
    <mergeCell ref="A1:F1"/>
    <mergeCell ref="A2:F2"/>
    <mergeCell ref="A39:F39"/>
    <mergeCell ref="A72:F72"/>
  </mergeCells>
  <phoneticPr fontId="6" type="noConversion"/>
  <pageMargins left="0.75" right="0.75" top="1" bottom="1" header="0.5" footer="0.5"/>
  <pageSetup scale="90" orientation="portrait" r:id="rId1"/>
  <headerFooter alignWithMargins="0"/>
  <rowBreaks count="1" manualBreakCount="1">
    <brk id="40" max="5" man="1"/>
  </rowBreaks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H66"/>
  <sheetViews>
    <sheetView workbookViewId="0">
      <selection activeCell="A8" sqref="A8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17.26953125" bestFit="1" customWidth="1"/>
    <col min="5" max="5" width="3.7265625" customWidth="1"/>
    <col min="6" max="6" width="15.54296875" customWidth="1"/>
    <col min="7" max="7" width="3.7265625" customWidth="1"/>
    <col min="8" max="8" width="17.26953125" bestFit="1" customWidth="1"/>
  </cols>
  <sheetData>
    <row r="1" spans="1:8" ht="63" customHeight="1" x14ac:dyDescent="0.25">
      <c r="A1" s="89"/>
      <c r="B1" s="89"/>
      <c r="C1" s="89"/>
      <c r="D1" s="89"/>
      <c r="E1" s="89"/>
      <c r="F1" s="89"/>
      <c r="G1" s="89"/>
      <c r="H1" s="89"/>
    </row>
    <row r="2" spans="1:8" ht="17.5" x14ac:dyDescent="0.35">
      <c r="A2" s="83" t="s">
        <v>22</v>
      </c>
      <c r="B2" s="84"/>
      <c r="C2" s="84"/>
      <c r="D2" s="84"/>
      <c r="E2" s="84"/>
      <c r="F2" s="84"/>
      <c r="G2" s="84"/>
      <c r="H2" s="84"/>
    </row>
    <row r="3" spans="1:8" ht="17.5" x14ac:dyDescent="0.35">
      <c r="A3" s="14"/>
      <c r="B3" s="15"/>
      <c r="C3" s="15"/>
      <c r="D3" s="15"/>
      <c r="E3" s="15"/>
      <c r="F3" s="15"/>
      <c r="G3" s="15"/>
      <c r="H3" s="15"/>
    </row>
    <row r="4" spans="1:8" x14ac:dyDescent="0.25">
      <c r="B4" s="16" t="s">
        <v>55</v>
      </c>
      <c r="C4" s="10"/>
      <c r="D4" s="16" t="s">
        <v>67</v>
      </c>
      <c r="E4" s="10"/>
      <c r="F4" s="16" t="s">
        <v>72</v>
      </c>
      <c r="G4" s="10"/>
      <c r="H4" s="16" t="s">
        <v>28</v>
      </c>
    </row>
    <row r="5" spans="1:8" x14ac:dyDescent="0.25">
      <c r="A5" s="9"/>
      <c r="B5" s="11" t="s">
        <v>71</v>
      </c>
      <c r="C5" s="9"/>
      <c r="D5" s="11" t="s">
        <v>11</v>
      </c>
      <c r="F5" s="11" t="s">
        <v>61</v>
      </c>
      <c r="H5" s="11" t="s">
        <v>8</v>
      </c>
    </row>
    <row r="7" spans="1:8" x14ac:dyDescent="0.25">
      <c r="A7" s="8" t="s">
        <v>3</v>
      </c>
      <c r="B7" s="8"/>
      <c r="C7" s="8"/>
    </row>
    <row r="8" spans="1:8" x14ac:dyDescent="0.25">
      <c r="A8" t="s">
        <v>1</v>
      </c>
      <c r="B8" s="13">
        <v>36867284.939999998</v>
      </c>
      <c r="C8" s="13"/>
      <c r="D8" s="13">
        <v>157091053.13000003</v>
      </c>
      <c r="E8" s="13"/>
      <c r="F8" s="13">
        <v>19352696.240000002</v>
      </c>
      <c r="G8" s="13"/>
      <c r="H8" s="13">
        <v>751752130.06000006</v>
      </c>
    </row>
    <row r="9" spans="1:8" x14ac:dyDescent="0.25">
      <c r="A9" t="s">
        <v>2</v>
      </c>
      <c r="B9" s="13">
        <v>33352013.539999999</v>
      </c>
      <c r="C9" s="13"/>
      <c r="D9" s="13">
        <v>142176891.88999999</v>
      </c>
      <c r="E9" s="13"/>
      <c r="F9" s="13">
        <v>17542786.43</v>
      </c>
      <c r="G9" s="13"/>
      <c r="H9" s="13">
        <v>679701444.14999998</v>
      </c>
    </row>
    <row r="10" spans="1:8" x14ac:dyDescent="0.25">
      <c r="A10" t="s">
        <v>0</v>
      </c>
      <c r="B10" s="13">
        <v>0</v>
      </c>
      <c r="C10" s="13"/>
      <c r="D10" s="13">
        <v>0</v>
      </c>
      <c r="E10" s="13"/>
      <c r="F10" s="13">
        <v>0</v>
      </c>
      <c r="G10" s="13"/>
      <c r="H10" s="13">
        <v>6410</v>
      </c>
    </row>
    <row r="11" spans="1:8" x14ac:dyDescent="0.25">
      <c r="A11" t="s">
        <v>30</v>
      </c>
      <c r="B11" s="13">
        <v>0</v>
      </c>
      <c r="C11" s="13"/>
      <c r="D11" s="13">
        <v>0</v>
      </c>
      <c r="E11" s="13"/>
      <c r="F11" s="13">
        <v>0</v>
      </c>
      <c r="G11" s="13"/>
      <c r="H11" s="13">
        <v>199152.03</v>
      </c>
    </row>
    <row r="12" spans="1:8" x14ac:dyDescent="0.25">
      <c r="A12" t="s">
        <v>31</v>
      </c>
      <c r="B12" s="13">
        <f>B8-B9</f>
        <v>3515271.3999999985</v>
      </c>
      <c r="C12" s="13"/>
      <c r="D12" s="13">
        <v>14914161.240000002</v>
      </c>
      <c r="E12" s="13"/>
      <c r="F12" s="13">
        <v>1809909.81</v>
      </c>
      <c r="G12" s="13"/>
      <c r="H12" s="13">
        <v>72243427.939999998</v>
      </c>
    </row>
    <row r="13" spans="1:8" x14ac:dyDescent="0.25">
      <c r="A13" t="s">
        <v>25</v>
      </c>
      <c r="B13" s="13">
        <f>B12*0.55</f>
        <v>1933399.2699999993</v>
      </c>
      <c r="C13" s="13"/>
      <c r="D13" s="13">
        <f>D12*0.55</f>
        <v>8202788.6820000019</v>
      </c>
      <c r="E13" s="13"/>
      <c r="F13" s="13">
        <f>F12*0.55</f>
        <v>995450.3955000001</v>
      </c>
      <c r="G13" s="13"/>
      <c r="H13" s="13">
        <f>H12*0.55</f>
        <v>39733885.366999999</v>
      </c>
    </row>
    <row r="14" spans="1:8" x14ac:dyDescent="0.25">
      <c r="A14" t="s">
        <v>32</v>
      </c>
      <c r="B14" s="13">
        <f>B12*0.45</f>
        <v>1581872.1299999994</v>
      </c>
      <c r="C14" s="13"/>
      <c r="D14" s="13">
        <f>D12*0.45</f>
        <v>6711372.5580000011</v>
      </c>
      <c r="E14" s="13"/>
      <c r="F14" s="13">
        <f>F12*0.45</f>
        <v>814459.41450000007</v>
      </c>
      <c r="G14" s="13"/>
      <c r="H14" s="13">
        <f>H12*0.45</f>
        <v>32509542.572999999</v>
      </c>
    </row>
    <row r="15" spans="1:8" x14ac:dyDescent="0.25">
      <c r="A15" t="s">
        <v>5</v>
      </c>
      <c r="B15" s="26">
        <v>1109</v>
      </c>
      <c r="C15" s="13"/>
      <c r="D15" s="13"/>
      <c r="E15" s="13"/>
      <c r="F15" s="13"/>
      <c r="G15" s="13"/>
      <c r="H15" s="13"/>
    </row>
    <row r="16" spans="1:8" x14ac:dyDescent="0.25">
      <c r="B16" s="13"/>
      <c r="C16" s="13"/>
      <c r="D16" s="13"/>
      <c r="E16" s="13"/>
      <c r="F16" s="13"/>
      <c r="G16" s="13"/>
      <c r="H16" s="13"/>
    </row>
    <row r="17" spans="1:8" x14ac:dyDescent="0.25">
      <c r="B17" s="13"/>
      <c r="C17" s="13"/>
      <c r="D17" s="13"/>
      <c r="E17" s="13"/>
      <c r="F17" s="13"/>
      <c r="G17" s="13"/>
      <c r="H17" s="13"/>
    </row>
    <row r="18" spans="1:8" x14ac:dyDescent="0.25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5">
      <c r="A19" t="s">
        <v>1</v>
      </c>
      <c r="B19" s="13">
        <v>70461112.480000004</v>
      </c>
      <c r="C19" s="13"/>
      <c r="D19" s="13">
        <v>269119740.82999998</v>
      </c>
      <c r="E19" s="13"/>
      <c r="F19" s="13">
        <v>40295537.030000001</v>
      </c>
      <c r="G19" s="13"/>
      <c r="H19" s="13">
        <v>1299998324.6299999</v>
      </c>
    </row>
    <row r="20" spans="1:8" x14ac:dyDescent="0.25">
      <c r="A20" t="s">
        <v>2</v>
      </c>
      <c r="B20" s="13">
        <v>64322749.719999999</v>
      </c>
      <c r="C20" s="13"/>
      <c r="D20" s="13">
        <v>244909975.45000002</v>
      </c>
      <c r="E20" s="13"/>
      <c r="F20" s="13">
        <v>36722994.640000001</v>
      </c>
      <c r="G20" s="13"/>
      <c r="H20" s="13">
        <v>1183289123.5200002</v>
      </c>
    </row>
    <row r="21" spans="1:8" x14ac:dyDescent="0.25">
      <c r="A21" t="s">
        <v>0</v>
      </c>
      <c r="B21" s="13">
        <v>554318.6</v>
      </c>
      <c r="C21" s="13"/>
      <c r="D21" s="13">
        <v>1452528.14</v>
      </c>
      <c r="E21" s="13"/>
      <c r="F21" s="13">
        <v>474210.46</v>
      </c>
      <c r="G21" s="13"/>
      <c r="H21" s="13">
        <v>3045199.35</v>
      </c>
    </row>
    <row r="22" spans="1:8" x14ac:dyDescent="0.25">
      <c r="A22" t="s">
        <v>31</v>
      </c>
      <c r="B22" s="13">
        <f>B19-B20-B21</f>
        <v>5584044.1600000057</v>
      </c>
      <c r="C22" s="13"/>
      <c r="D22" s="13">
        <v>22757237.24000001</v>
      </c>
      <c r="E22" s="13"/>
      <c r="F22" s="13">
        <v>3098331.93</v>
      </c>
      <c r="G22" s="13"/>
      <c r="H22" s="13">
        <v>113664001.76000001</v>
      </c>
    </row>
    <row r="23" spans="1:8" x14ac:dyDescent="0.25">
      <c r="A23" t="s">
        <v>25</v>
      </c>
      <c r="B23" s="13">
        <f>B22*0.55</f>
        <v>3071224.2880000034</v>
      </c>
      <c r="C23" s="13"/>
      <c r="D23" s="13">
        <f>D22*0.55</f>
        <v>12516480.482000006</v>
      </c>
      <c r="E23" s="13"/>
      <c r="F23" s="13">
        <f>F22*0.55</f>
        <v>1704082.5615000003</v>
      </c>
      <c r="G23" s="13"/>
      <c r="H23" s="13">
        <f>H22*0.55</f>
        <v>62515200.96800001</v>
      </c>
    </row>
    <row r="24" spans="1:8" x14ac:dyDescent="0.25">
      <c r="A24" t="s">
        <v>32</v>
      </c>
      <c r="B24" s="13">
        <f>B22*0.45</f>
        <v>2512819.8720000028</v>
      </c>
      <c r="C24" s="13"/>
      <c r="D24" s="13">
        <f>D22*0.45</f>
        <v>10240756.758000005</v>
      </c>
      <c r="E24" s="13"/>
      <c r="F24" s="13">
        <f>F22*0.45</f>
        <v>1394249.3685000001</v>
      </c>
      <c r="G24" s="13"/>
      <c r="H24" s="13">
        <f>H22*0.45</f>
        <v>51148800.792000003</v>
      </c>
    </row>
    <row r="25" spans="1:8" x14ac:dyDescent="0.25">
      <c r="A25" t="s">
        <v>5</v>
      </c>
      <c r="B25" s="26">
        <v>2143</v>
      </c>
      <c r="C25" s="13"/>
      <c r="D25" s="13"/>
      <c r="E25" s="13"/>
      <c r="F25" s="13"/>
      <c r="G25" s="13"/>
      <c r="H25" s="13"/>
    </row>
    <row r="26" spans="1:8" x14ac:dyDescent="0.25">
      <c r="B26" s="13"/>
      <c r="C26" s="13"/>
      <c r="D26" s="13"/>
      <c r="E26" s="13"/>
      <c r="F26" s="13"/>
      <c r="G26" s="13"/>
      <c r="H26" s="13"/>
    </row>
    <row r="27" spans="1:8" x14ac:dyDescent="0.25">
      <c r="B27" s="13"/>
      <c r="C27" s="13"/>
      <c r="D27" s="13"/>
      <c r="E27" s="13"/>
      <c r="F27" s="13"/>
      <c r="G27" s="13"/>
      <c r="H27" s="13"/>
    </row>
    <row r="28" spans="1:8" x14ac:dyDescent="0.25">
      <c r="A28" s="9" t="s">
        <v>41</v>
      </c>
      <c r="B28" s="13"/>
      <c r="C28" s="13"/>
      <c r="D28" s="13"/>
      <c r="E28" s="13"/>
      <c r="F28" s="13"/>
      <c r="G28" s="13"/>
      <c r="H28" s="13"/>
    </row>
    <row r="29" spans="1:8" x14ac:dyDescent="0.25">
      <c r="A29" t="s">
        <v>1</v>
      </c>
      <c r="B29" s="13">
        <v>75884476.859999999</v>
      </c>
      <c r="C29" s="13"/>
      <c r="D29" s="13">
        <v>294790544.52000004</v>
      </c>
      <c r="E29" s="13"/>
      <c r="F29" s="13">
        <v>37996587.289999999</v>
      </c>
      <c r="G29" s="13"/>
      <c r="H29" s="13">
        <v>1160545341.6900001</v>
      </c>
    </row>
    <row r="30" spans="1:8" x14ac:dyDescent="0.25">
      <c r="A30" t="s">
        <v>2</v>
      </c>
      <c r="B30" s="13">
        <v>68892176.159999996</v>
      </c>
      <c r="C30" s="13"/>
      <c r="D30" s="13">
        <v>267305496.94</v>
      </c>
      <c r="E30" s="13"/>
      <c r="F30" s="13">
        <v>34420430.129999995</v>
      </c>
      <c r="G30" s="13"/>
      <c r="H30" s="13">
        <v>1050409643.6799999</v>
      </c>
    </row>
    <row r="31" spans="1:8" x14ac:dyDescent="0.25">
      <c r="A31" t="s">
        <v>0</v>
      </c>
      <c r="B31" s="13">
        <v>789510.68</v>
      </c>
      <c r="C31" s="13"/>
      <c r="D31" s="13">
        <v>2477963.88</v>
      </c>
      <c r="E31" s="13"/>
      <c r="F31" s="13">
        <v>268374.24</v>
      </c>
      <c r="G31" s="13"/>
      <c r="H31" s="13">
        <v>4612610.87</v>
      </c>
    </row>
    <row r="32" spans="1:8" x14ac:dyDescent="0.25">
      <c r="A32" t="s">
        <v>30</v>
      </c>
      <c r="B32" s="13">
        <v>0</v>
      </c>
      <c r="C32" s="13"/>
      <c r="D32" s="13">
        <v>10579.57</v>
      </c>
      <c r="E32" s="13"/>
      <c r="F32" s="13">
        <v>0</v>
      </c>
      <c r="G32" s="13"/>
      <c r="H32" s="13">
        <v>10579.57</v>
      </c>
    </row>
    <row r="33" spans="1:8" x14ac:dyDescent="0.25">
      <c r="A33" t="s">
        <v>31</v>
      </c>
      <c r="B33" s="13">
        <f>B29-B30-B31</f>
        <v>6202790.0200000033</v>
      </c>
      <c r="C33" s="13"/>
      <c r="D33" s="13">
        <v>25017663.270000003</v>
      </c>
      <c r="E33" s="13"/>
      <c r="F33" s="13">
        <v>3307782.92</v>
      </c>
      <c r="G33" s="13"/>
      <c r="H33" s="13">
        <v>105533666.70999999</v>
      </c>
    </row>
    <row r="34" spans="1:8" x14ac:dyDescent="0.25">
      <c r="A34" t="s">
        <v>25</v>
      </c>
      <c r="B34" s="13">
        <f>B33*0.55</f>
        <v>3411534.5110000023</v>
      </c>
      <c r="C34" s="13"/>
      <c r="D34" s="13">
        <f>D33*0.55</f>
        <v>13759714.798500003</v>
      </c>
      <c r="E34" s="13"/>
      <c r="F34" s="13">
        <f>F33*0.55</f>
        <v>1819280.6060000001</v>
      </c>
      <c r="G34" s="13"/>
      <c r="H34" s="13">
        <f>H33*0.55</f>
        <v>58043516.690499999</v>
      </c>
    </row>
    <row r="35" spans="1:8" x14ac:dyDescent="0.25">
      <c r="A35" t="s">
        <v>32</v>
      </c>
      <c r="B35" s="13">
        <f>B33*0.45</f>
        <v>2791255.5090000015</v>
      </c>
      <c r="C35" s="13"/>
      <c r="D35" s="13">
        <f>D33*0.45</f>
        <v>11257948.471500002</v>
      </c>
      <c r="E35" s="13"/>
      <c r="F35" s="13">
        <f>F33*0.45</f>
        <v>1488502.314</v>
      </c>
      <c r="G35" s="13"/>
      <c r="H35" s="13">
        <f>H33*0.45</f>
        <v>47490150.019499995</v>
      </c>
    </row>
    <row r="36" spans="1:8" x14ac:dyDescent="0.25">
      <c r="A36" t="s">
        <v>5</v>
      </c>
      <c r="B36" s="24">
        <v>2744</v>
      </c>
      <c r="C36" s="13"/>
      <c r="D36" s="13"/>
      <c r="E36" s="13"/>
      <c r="F36" s="13"/>
      <c r="G36" s="13"/>
      <c r="H36" s="13"/>
    </row>
    <row r="37" spans="1:8" x14ac:dyDescent="0.25">
      <c r="B37" s="13"/>
      <c r="C37" s="13"/>
      <c r="D37" s="13"/>
      <c r="E37" s="13"/>
      <c r="F37" s="13"/>
      <c r="G37" s="13"/>
      <c r="H37" s="13"/>
    </row>
    <row r="38" spans="1:8" x14ac:dyDescent="0.25">
      <c r="B38" s="13"/>
      <c r="C38" s="13"/>
      <c r="D38" s="13"/>
      <c r="E38" s="13"/>
      <c r="F38" s="13"/>
      <c r="G38" s="13"/>
      <c r="H38" s="13"/>
    </row>
    <row r="39" spans="1:8" ht="76" customHeight="1" x14ac:dyDescent="0.3">
      <c r="A39" s="87" t="s">
        <v>51</v>
      </c>
      <c r="B39" s="87"/>
      <c r="C39" s="87"/>
      <c r="D39" s="87"/>
      <c r="E39" s="87"/>
      <c r="F39" s="87"/>
      <c r="G39" s="87"/>
      <c r="H39" s="87"/>
    </row>
    <row r="40" spans="1:8" x14ac:dyDescent="0.25">
      <c r="B40" s="13"/>
      <c r="C40" s="13"/>
      <c r="D40" s="13"/>
      <c r="E40" s="13"/>
      <c r="F40" s="13"/>
      <c r="G40" s="13"/>
      <c r="H40" s="13"/>
    </row>
    <row r="41" spans="1:8" x14ac:dyDescent="0.25">
      <c r="A41" s="9" t="s">
        <v>50</v>
      </c>
      <c r="B41" s="13"/>
      <c r="C41" s="13"/>
      <c r="D41" s="13"/>
      <c r="E41" s="13"/>
      <c r="F41" s="13"/>
      <c r="G41" s="13"/>
      <c r="H41" s="13"/>
    </row>
    <row r="42" spans="1:8" x14ac:dyDescent="0.25">
      <c r="A42" t="s">
        <v>1</v>
      </c>
      <c r="B42" s="13">
        <v>34207347.170000002</v>
      </c>
      <c r="C42" s="13"/>
      <c r="D42" s="13">
        <v>158509489.95000002</v>
      </c>
      <c r="E42" s="13"/>
      <c r="F42" s="13">
        <v>18485175.25</v>
      </c>
      <c r="G42" s="13"/>
      <c r="H42" s="13">
        <v>549318645.19999993</v>
      </c>
    </row>
    <row r="43" spans="1:8" x14ac:dyDescent="0.25">
      <c r="A43" t="s">
        <v>2</v>
      </c>
      <c r="B43" s="13">
        <v>30984529.350000001</v>
      </c>
      <c r="C43" s="13"/>
      <c r="D43" s="13">
        <v>143647762.39000002</v>
      </c>
      <c r="E43" s="13"/>
      <c r="F43" s="13">
        <v>16810758.359999999</v>
      </c>
      <c r="G43" s="13"/>
      <c r="H43" s="13">
        <v>498268496.70000005</v>
      </c>
    </row>
    <row r="44" spans="1:8" x14ac:dyDescent="0.25">
      <c r="A44" t="s">
        <v>0</v>
      </c>
      <c r="B44" s="13">
        <v>33833</v>
      </c>
      <c r="C44" s="13"/>
      <c r="D44" s="13">
        <v>387231.5</v>
      </c>
      <c r="E44" s="13"/>
      <c r="F44" s="13">
        <v>8954.5</v>
      </c>
      <c r="G44" s="13"/>
      <c r="H44" s="13">
        <v>556465.91</v>
      </c>
    </row>
    <row r="45" spans="1:8" x14ac:dyDescent="0.25">
      <c r="A45" t="s">
        <v>31</v>
      </c>
      <c r="B45" s="13">
        <f>B42-B43-B44</f>
        <v>3188984.8200000003</v>
      </c>
      <c r="C45" s="13"/>
      <c r="D45" s="13">
        <v>14474496.059999999</v>
      </c>
      <c r="E45" s="13"/>
      <c r="F45" s="13">
        <v>1665462.39</v>
      </c>
      <c r="G45" s="13"/>
      <c r="H45" s="13">
        <v>50493682.590000004</v>
      </c>
    </row>
    <row r="46" spans="1:8" x14ac:dyDescent="0.25">
      <c r="A46" t="s">
        <v>25</v>
      </c>
      <c r="B46" s="13">
        <f>B45*0.55</f>
        <v>1753941.6510000003</v>
      </c>
      <c r="C46" s="13"/>
      <c r="D46" s="13">
        <f>D45*0.55</f>
        <v>7960972.8329999996</v>
      </c>
      <c r="E46" s="13"/>
      <c r="F46" s="13">
        <f>F45*0.55</f>
        <v>916004.31449999998</v>
      </c>
      <c r="G46" s="13"/>
      <c r="H46" s="13">
        <f>H45*0.55</f>
        <v>27771525.424500003</v>
      </c>
    </row>
    <row r="47" spans="1:8" x14ac:dyDescent="0.25">
      <c r="A47" t="s">
        <v>32</v>
      </c>
      <c r="B47" s="13">
        <f>B45*0.45</f>
        <v>1435043.1690000002</v>
      </c>
      <c r="C47" s="13"/>
      <c r="D47" s="13">
        <f>D45*0.45</f>
        <v>6513523.227</v>
      </c>
      <c r="E47" s="13"/>
      <c r="F47" s="13">
        <f>F45*0.45</f>
        <v>749458.07549999992</v>
      </c>
      <c r="G47" s="13"/>
      <c r="H47" s="13">
        <f>H45*0.45</f>
        <v>22722157.165500004</v>
      </c>
    </row>
    <row r="48" spans="1:8" x14ac:dyDescent="0.25">
      <c r="A48" t="s">
        <v>5</v>
      </c>
      <c r="B48" s="26">
        <v>2000</v>
      </c>
      <c r="C48" s="13"/>
      <c r="D48" s="13"/>
      <c r="E48" s="13"/>
      <c r="F48" s="13"/>
      <c r="G48" s="13"/>
      <c r="H48" s="13"/>
    </row>
    <row r="49" spans="1:8" x14ac:dyDescent="0.25">
      <c r="B49" s="13"/>
      <c r="C49" s="13"/>
      <c r="D49" s="13"/>
      <c r="E49" s="13"/>
      <c r="F49" s="13"/>
      <c r="G49" s="13"/>
      <c r="H49" s="13"/>
    </row>
    <row r="50" spans="1:8" x14ac:dyDescent="0.25">
      <c r="B50" s="13"/>
      <c r="C50" s="13"/>
      <c r="D50" s="13"/>
      <c r="E50" s="13"/>
      <c r="F50" s="13"/>
      <c r="G50" s="13"/>
      <c r="H50" s="13"/>
    </row>
    <row r="51" spans="1:8" x14ac:dyDescent="0.25">
      <c r="A51" s="8" t="s">
        <v>6</v>
      </c>
      <c r="B51" s="13"/>
      <c r="C51" s="13"/>
      <c r="D51" s="13"/>
      <c r="E51" s="13"/>
      <c r="F51" s="13"/>
      <c r="G51" s="13"/>
      <c r="H51" s="13"/>
    </row>
    <row r="52" spans="1:8" x14ac:dyDescent="0.25">
      <c r="A52" t="s">
        <v>1</v>
      </c>
      <c r="B52" s="13">
        <f>B42+B29+B19+B8</f>
        <v>217420221.44999999</v>
      </c>
      <c r="C52" s="13"/>
      <c r="D52" s="13">
        <v>879510828.42999995</v>
      </c>
      <c r="E52" s="13"/>
      <c r="F52" s="13">
        <v>116129995.81</v>
      </c>
      <c r="G52" s="13"/>
      <c r="H52" s="13">
        <v>3761614441.5799999</v>
      </c>
    </row>
    <row r="53" spans="1:8" x14ac:dyDescent="0.25">
      <c r="A53" t="s">
        <v>2</v>
      </c>
      <c r="B53" s="13">
        <f>B43+B30+B20+B9</f>
        <v>197551468.76999998</v>
      </c>
      <c r="C53" s="13"/>
      <c r="D53" s="13">
        <v>798040126.66999996</v>
      </c>
      <c r="E53" s="13"/>
      <c r="F53" s="13">
        <v>105496969.56</v>
      </c>
      <c r="G53" s="13"/>
      <c r="H53" s="13">
        <v>3411668708.0499997</v>
      </c>
    </row>
    <row r="54" spans="1:8" x14ac:dyDescent="0.25">
      <c r="A54" t="s">
        <v>0</v>
      </c>
      <c r="B54" s="13">
        <f>B44+B31+B21+B10</f>
        <v>1377662.28</v>
      </c>
      <c r="C54" s="13"/>
      <c r="D54" s="13">
        <v>4317723.5199999996</v>
      </c>
      <c r="E54" s="13"/>
      <c r="F54" s="13">
        <v>751539.19999999995</v>
      </c>
      <c r="G54" s="13"/>
      <c r="H54" s="13">
        <v>8220686.1299999999</v>
      </c>
    </row>
    <row r="55" spans="1:8" x14ac:dyDescent="0.25">
      <c r="A55" t="s">
        <v>30</v>
      </c>
      <c r="B55" s="13">
        <v>0</v>
      </c>
      <c r="C55" s="13"/>
      <c r="D55" s="13">
        <v>10579.57</v>
      </c>
      <c r="E55" s="13"/>
      <c r="F55" s="13">
        <v>0</v>
      </c>
      <c r="G55" s="13"/>
      <c r="H55" s="13">
        <v>209731.6</v>
      </c>
    </row>
    <row r="56" spans="1:8" x14ac:dyDescent="0.25">
      <c r="A56" t="s">
        <v>31</v>
      </c>
      <c r="B56" s="13">
        <f>B52-B53-B54</f>
        <v>18491090.400000006</v>
      </c>
      <c r="C56" s="13"/>
      <c r="D56" s="13">
        <v>77163557.810000032</v>
      </c>
      <c r="E56" s="13"/>
      <c r="F56" s="13">
        <v>9881487.0499999989</v>
      </c>
      <c r="G56" s="13"/>
      <c r="H56" s="13">
        <v>341934779.00000006</v>
      </c>
    </row>
    <row r="57" spans="1:8" x14ac:dyDescent="0.25">
      <c r="A57" t="s">
        <v>25</v>
      </c>
      <c r="B57" s="13">
        <f>B56*0.55</f>
        <v>10170099.720000004</v>
      </c>
      <c r="C57" s="13"/>
      <c r="D57" s="13">
        <f>D56*0.55</f>
        <v>42439956.795500018</v>
      </c>
      <c r="E57" s="13"/>
      <c r="F57" s="13">
        <f>F56*0.55</f>
        <v>5434817.8774999995</v>
      </c>
      <c r="G57" s="13"/>
      <c r="H57" s="13">
        <f>H56*0.55</f>
        <v>188064128.45000005</v>
      </c>
    </row>
    <row r="58" spans="1:8" x14ac:dyDescent="0.25">
      <c r="A58" t="s">
        <v>32</v>
      </c>
      <c r="B58" s="13">
        <f>B56*0.45</f>
        <v>8320990.6800000025</v>
      </c>
      <c r="C58" s="13"/>
      <c r="D58" s="13">
        <f>D56*0.45</f>
        <v>34723601.014500014</v>
      </c>
      <c r="E58" s="13"/>
      <c r="F58" s="13">
        <f>F56*0.45</f>
        <v>4446669.1724999994</v>
      </c>
      <c r="G58" s="13"/>
      <c r="H58" s="13">
        <f>H56*0.45</f>
        <v>153870650.55000004</v>
      </c>
    </row>
    <row r="59" spans="1:8" x14ac:dyDescent="0.25">
      <c r="A59" t="s">
        <v>5</v>
      </c>
      <c r="B59" s="24">
        <v>7996</v>
      </c>
    </row>
    <row r="60" spans="1:8" x14ac:dyDescent="0.25">
      <c r="B60" s="26"/>
    </row>
    <row r="62" spans="1:8" ht="76.5" customHeight="1" x14ac:dyDescent="0.3">
      <c r="A62" s="87" t="s">
        <v>51</v>
      </c>
      <c r="B62" s="87"/>
      <c r="C62" s="87"/>
      <c r="D62" s="87"/>
      <c r="E62" s="87"/>
      <c r="F62" s="87"/>
      <c r="G62" s="87"/>
      <c r="H62" s="87"/>
    </row>
    <row r="63" spans="1:8" ht="13" x14ac:dyDescent="0.3">
      <c r="A63" s="27"/>
    </row>
    <row r="64" spans="1:8" ht="13" x14ac:dyDescent="0.3">
      <c r="A64" s="27"/>
    </row>
    <row r="65" spans="1:1" ht="13" x14ac:dyDescent="0.3">
      <c r="A65" s="27"/>
    </row>
    <row r="66" spans="1:1" ht="13" x14ac:dyDescent="0.3">
      <c r="A66" s="27"/>
    </row>
  </sheetData>
  <mergeCells count="4">
    <mergeCell ref="A1:H1"/>
    <mergeCell ref="A2:H2"/>
    <mergeCell ref="A39:H39"/>
    <mergeCell ref="A62:H62"/>
  </mergeCells>
  <phoneticPr fontId="6" type="noConversion"/>
  <pageMargins left="0.75" right="0.75" top="1" bottom="1" header="0.5" footer="0.5"/>
  <headerFooter alignWithMargins="0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F66"/>
  <sheetViews>
    <sheetView workbookViewId="0">
      <selection sqref="A1:F1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25.54296875" bestFit="1" customWidth="1"/>
  </cols>
  <sheetData>
    <row r="1" spans="1:6" ht="63" customHeight="1" x14ac:dyDescent="0.25">
      <c r="A1" s="89"/>
      <c r="B1" s="89"/>
      <c r="C1" s="89"/>
      <c r="D1" s="89"/>
      <c r="E1" s="89"/>
      <c r="F1" s="89"/>
    </row>
    <row r="2" spans="1:6" ht="17.5" x14ac:dyDescent="0.35">
      <c r="A2" s="83" t="s">
        <v>22</v>
      </c>
      <c r="B2" s="84"/>
      <c r="C2" s="84"/>
      <c r="D2" s="84"/>
      <c r="E2" s="84"/>
      <c r="F2" s="84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67</v>
      </c>
      <c r="E4" s="10"/>
      <c r="F4" s="16" t="s">
        <v>28</v>
      </c>
    </row>
    <row r="5" spans="1:6" x14ac:dyDescent="0.25">
      <c r="A5" s="9"/>
      <c r="B5" s="11" t="s">
        <v>70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33960989.640000001</v>
      </c>
      <c r="C8" s="13"/>
      <c r="D8" s="13">
        <v>139576464.43000001</v>
      </c>
      <c r="E8" s="13"/>
      <c r="F8" s="13">
        <v>714884845.12000012</v>
      </c>
    </row>
    <row r="9" spans="1:6" x14ac:dyDescent="0.25">
      <c r="A9" t="s">
        <v>2</v>
      </c>
      <c r="B9" s="13">
        <v>30809077.290000003</v>
      </c>
      <c r="C9" s="13"/>
      <c r="D9" s="13">
        <v>126367664.78</v>
      </c>
      <c r="E9" s="13"/>
      <c r="F9" s="13">
        <v>646349430.61000001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3151912.35</v>
      </c>
      <c r="C12" s="13"/>
      <c r="D12" s="13">
        <v>13208799.650000002</v>
      </c>
      <c r="E12" s="13"/>
      <c r="F12" s="13">
        <v>68728156.540000007</v>
      </c>
    </row>
    <row r="13" spans="1:6" x14ac:dyDescent="0.25">
      <c r="A13" t="s">
        <v>25</v>
      </c>
      <c r="B13" s="13">
        <v>1733551.7924999988</v>
      </c>
      <c r="C13" s="13"/>
      <c r="D13" s="13">
        <v>7264839.807500002</v>
      </c>
      <c r="E13" s="13"/>
      <c r="F13" s="13">
        <v>37800486.09700001</v>
      </c>
    </row>
    <row r="14" spans="1:6" x14ac:dyDescent="0.25">
      <c r="A14" t="s">
        <v>32</v>
      </c>
      <c r="B14" s="13">
        <v>1418360.5574999989</v>
      </c>
      <c r="C14" s="13"/>
      <c r="D14" s="13">
        <v>5943959.8425000012</v>
      </c>
      <c r="E14" s="13"/>
      <c r="F14" s="13">
        <v>30927670.443000004</v>
      </c>
    </row>
    <row r="15" spans="1:6" x14ac:dyDescent="0.25">
      <c r="A15" t="s">
        <v>5</v>
      </c>
      <c r="B15" s="26">
        <v>1109</v>
      </c>
      <c r="C15" s="13"/>
      <c r="D15" s="26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59392269.710000001</v>
      </c>
      <c r="C19" s="13"/>
      <c r="D19" s="13">
        <v>238954165.37999997</v>
      </c>
      <c r="E19" s="13"/>
      <c r="F19" s="13">
        <v>1229537212.1499999</v>
      </c>
    </row>
    <row r="20" spans="1:6" x14ac:dyDescent="0.25">
      <c r="A20" t="s">
        <v>2</v>
      </c>
      <c r="B20" s="13">
        <v>54147599.589999996</v>
      </c>
      <c r="C20" s="13"/>
      <c r="D20" s="13">
        <v>217310220.37</v>
      </c>
      <c r="E20" s="13"/>
      <c r="F20" s="13">
        <v>1118966373.8000002</v>
      </c>
    </row>
    <row r="21" spans="1:6" x14ac:dyDescent="0.25">
      <c r="A21" t="s">
        <v>0</v>
      </c>
      <c r="B21" s="13">
        <v>234669.5</v>
      </c>
      <c r="C21" s="13"/>
      <c r="D21" s="13">
        <v>1372420</v>
      </c>
      <c r="E21" s="13"/>
      <c r="F21" s="13">
        <v>2490880.75</v>
      </c>
    </row>
    <row r="22" spans="1:6" x14ac:dyDescent="0.25">
      <c r="A22" t="s">
        <v>31</v>
      </c>
      <c r="B22" s="13">
        <v>5010000.62</v>
      </c>
      <c r="C22" s="13"/>
      <c r="D22" s="13">
        <v>20271525.010000005</v>
      </c>
      <c r="E22" s="13"/>
      <c r="F22" s="13">
        <v>108079957.60000001</v>
      </c>
    </row>
    <row r="23" spans="1:6" x14ac:dyDescent="0.25">
      <c r="A23" t="s">
        <v>25</v>
      </c>
      <c r="B23" s="13">
        <v>2755500.3410000028</v>
      </c>
      <c r="C23" s="13"/>
      <c r="D23" s="13">
        <v>11149338.755500004</v>
      </c>
      <c r="E23" s="13"/>
      <c r="F23" s="13">
        <v>59443976.680000007</v>
      </c>
    </row>
    <row r="24" spans="1:6" x14ac:dyDescent="0.25">
      <c r="A24" t="s">
        <v>32</v>
      </c>
      <c r="B24" s="13">
        <v>2254500.2790000024</v>
      </c>
      <c r="C24" s="13"/>
      <c r="D24" s="13">
        <v>9122186.2545000035</v>
      </c>
      <c r="E24" s="13"/>
      <c r="F24" s="13">
        <v>48635980.920000002</v>
      </c>
    </row>
    <row r="25" spans="1:6" x14ac:dyDescent="0.25">
      <c r="A25" t="s">
        <v>5</v>
      </c>
      <c r="B25" s="26">
        <v>2143</v>
      </c>
      <c r="C25" s="13"/>
      <c r="D25" s="26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67552283.939999998</v>
      </c>
      <c r="C29" s="13"/>
      <c r="D29" s="13">
        <v>256902654.94999999</v>
      </c>
      <c r="E29" s="13"/>
      <c r="F29" s="13">
        <v>1084660864.8299999</v>
      </c>
    </row>
    <row r="30" spans="1:6" x14ac:dyDescent="0.25">
      <c r="A30" t="s">
        <v>2</v>
      </c>
      <c r="B30" s="13">
        <v>61273375.530000001</v>
      </c>
      <c r="C30" s="13"/>
      <c r="D30" s="13">
        <v>232833750.91</v>
      </c>
      <c r="E30" s="13"/>
      <c r="F30" s="13">
        <v>981517467.51999998</v>
      </c>
    </row>
    <row r="31" spans="1:6" x14ac:dyDescent="0.25">
      <c r="A31" t="s">
        <v>0</v>
      </c>
      <c r="B31" s="13">
        <v>657174.44999999995</v>
      </c>
      <c r="C31" s="13"/>
      <c r="D31" s="13">
        <v>1956827.44</v>
      </c>
      <c r="E31" s="13"/>
      <c r="F31" s="13">
        <v>3823100.19</v>
      </c>
    </row>
    <row r="32" spans="1:6" x14ac:dyDescent="0.25">
      <c r="A32" t="s">
        <v>30</v>
      </c>
      <c r="B32" s="31">
        <v>0</v>
      </c>
      <c r="C32" s="13"/>
      <c r="D32" s="13">
        <v>10579.57</v>
      </c>
      <c r="E32" s="13"/>
      <c r="F32" s="13">
        <v>10579.57</v>
      </c>
    </row>
    <row r="33" spans="1:6" x14ac:dyDescent="0.25">
      <c r="A33" t="s">
        <v>31</v>
      </c>
      <c r="B33" s="13">
        <v>5621733.9599999962</v>
      </c>
      <c r="C33" s="13"/>
      <c r="D33" s="13">
        <v>22122656.170000002</v>
      </c>
      <c r="E33" s="13"/>
      <c r="F33" s="13">
        <v>99330876.689999983</v>
      </c>
    </row>
    <row r="34" spans="1:6" x14ac:dyDescent="0.25">
      <c r="A34" t="s">
        <v>25</v>
      </c>
      <c r="B34" s="13">
        <v>3091953.677999998</v>
      </c>
      <c r="C34" s="13"/>
      <c r="D34" s="13">
        <v>12167460.893500002</v>
      </c>
      <c r="E34" s="13"/>
      <c r="F34" s="13">
        <v>54631982.179499991</v>
      </c>
    </row>
    <row r="35" spans="1:6" x14ac:dyDescent="0.25">
      <c r="A35" t="s">
        <v>32</v>
      </c>
      <c r="B35" s="13">
        <v>2529780.2819999983</v>
      </c>
      <c r="C35" s="13"/>
      <c r="D35" s="13">
        <v>9955195.2765000015</v>
      </c>
      <c r="E35" s="13"/>
      <c r="F35" s="13">
        <v>44698894.510499991</v>
      </c>
    </row>
    <row r="36" spans="1:6" x14ac:dyDescent="0.25">
      <c r="A36" t="s">
        <v>5</v>
      </c>
      <c r="B36" s="29">
        <v>2744</v>
      </c>
      <c r="C36" s="13"/>
      <c r="D36" s="29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B38" s="13"/>
      <c r="C38" s="13"/>
      <c r="D38" s="13"/>
      <c r="E38" s="13"/>
      <c r="F38" s="13"/>
    </row>
    <row r="39" spans="1:6" ht="75.75" customHeight="1" x14ac:dyDescent="0.3">
      <c r="A39" s="87" t="s">
        <v>51</v>
      </c>
      <c r="B39" s="87"/>
      <c r="C39" s="87"/>
      <c r="D39" s="87"/>
      <c r="E39" s="87"/>
      <c r="F39" s="87"/>
    </row>
    <row r="40" spans="1:6" x14ac:dyDescent="0.25">
      <c r="B40" s="13"/>
      <c r="C40" s="13"/>
      <c r="D40" s="13"/>
      <c r="E40" s="13"/>
      <c r="F40" s="13"/>
    </row>
    <row r="41" spans="1:6" x14ac:dyDescent="0.25">
      <c r="A41" s="9" t="s">
        <v>50</v>
      </c>
      <c r="B41" s="13"/>
      <c r="C41" s="13"/>
      <c r="D41" s="13"/>
      <c r="E41" s="13"/>
      <c r="F41" s="13"/>
    </row>
    <row r="42" spans="1:6" x14ac:dyDescent="0.25">
      <c r="A42" t="s">
        <v>1</v>
      </c>
      <c r="B42" s="13">
        <v>36650049.43</v>
      </c>
      <c r="C42" s="13"/>
      <c r="D42" s="13">
        <v>142787318.03</v>
      </c>
      <c r="E42" s="13"/>
      <c r="F42" s="13">
        <v>515111298.02999985</v>
      </c>
    </row>
    <row r="43" spans="1:6" x14ac:dyDescent="0.25">
      <c r="A43" t="s">
        <v>2</v>
      </c>
      <c r="B43" s="13">
        <v>33252624.220000003</v>
      </c>
      <c r="C43" s="13"/>
      <c r="D43" s="13">
        <v>129473991.40000001</v>
      </c>
      <c r="E43" s="13"/>
      <c r="F43" s="13">
        <v>467283967.35000002</v>
      </c>
    </row>
    <row r="44" spans="1:6" x14ac:dyDescent="0.25">
      <c r="A44" t="s">
        <v>0</v>
      </c>
      <c r="B44" s="13">
        <v>53006.75</v>
      </c>
      <c r="C44" s="13"/>
      <c r="D44" s="13">
        <v>362353</v>
      </c>
      <c r="E44" s="13"/>
      <c r="F44" s="13">
        <v>522632.91</v>
      </c>
    </row>
    <row r="45" spans="1:6" x14ac:dyDescent="0.25">
      <c r="A45" t="s">
        <v>31</v>
      </c>
      <c r="B45" s="13">
        <v>3344418.46</v>
      </c>
      <c r="C45" s="13"/>
      <c r="D45" s="13">
        <v>12950973.629999999</v>
      </c>
      <c r="E45" s="13"/>
      <c r="F45" s="13">
        <v>47304697.770000011</v>
      </c>
    </row>
    <row r="46" spans="1:6" x14ac:dyDescent="0.25">
      <c r="A46" t="s">
        <v>25</v>
      </c>
      <c r="B46" s="13">
        <v>1839430.1529999985</v>
      </c>
      <c r="C46" s="13"/>
      <c r="D46" s="13">
        <v>7123035.4965000004</v>
      </c>
      <c r="E46" s="13"/>
      <c r="F46" s="13">
        <v>26017583.773500007</v>
      </c>
    </row>
    <row r="47" spans="1:6" x14ac:dyDescent="0.25">
      <c r="A47" t="s">
        <v>32</v>
      </c>
      <c r="B47" s="13">
        <v>1504988.3069999989</v>
      </c>
      <c r="C47" s="13"/>
      <c r="D47" s="13">
        <v>5827938.1334999995</v>
      </c>
      <c r="E47" s="13"/>
      <c r="F47" s="13">
        <v>21287113.996500004</v>
      </c>
    </row>
    <row r="48" spans="1:6" x14ac:dyDescent="0.25">
      <c r="A48" t="s">
        <v>5</v>
      </c>
      <c r="B48" s="26">
        <v>2000</v>
      </c>
      <c r="C48" s="13"/>
      <c r="D48" s="26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B50" s="13"/>
      <c r="C50" s="13"/>
      <c r="D50" s="13"/>
      <c r="E50" s="13"/>
      <c r="F50" s="13"/>
    </row>
    <row r="51" spans="1:6" x14ac:dyDescent="0.25">
      <c r="A51" s="8" t="s">
        <v>6</v>
      </c>
      <c r="B51" s="13"/>
      <c r="C51" s="13"/>
      <c r="D51" s="13"/>
      <c r="E51" s="13"/>
      <c r="F51" s="13"/>
    </row>
    <row r="52" spans="1:6" x14ac:dyDescent="0.25">
      <c r="A52" t="s">
        <v>1</v>
      </c>
      <c r="B52" s="13">
        <v>197555592.72</v>
      </c>
      <c r="C52" s="13"/>
      <c r="D52" s="13">
        <v>778220602.78999996</v>
      </c>
      <c r="E52" s="13"/>
      <c r="F52" s="13">
        <v>3544194220.1300001</v>
      </c>
    </row>
    <row r="53" spans="1:6" x14ac:dyDescent="0.25">
      <c r="A53" t="s">
        <v>2</v>
      </c>
      <c r="B53" s="13">
        <v>179482676.63</v>
      </c>
      <c r="C53" s="13"/>
      <c r="D53" s="13">
        <v>705985627.45999992</v>
      </c>
      <c r="E53" s="13"/>
      <c r="F53" s="13">
        <v>3214117239.2799997</v>
      </c>
    </row>
    <row r="54" spans="1:6" x14ac:dyDescent="0.25">
      <c r="A54" t="s">
        <v>0</v>
      </c>
      <c r="B54" s="13">
        <v>944850.7</v>
      </c>
      <c r="C54" s="13"/>
      <c r="D54" s="13">
        <v>3691600.44</v>
      </c>
      <c r="E54" s="13"/>
      <c r="F54" s="13">
        <v>6843023.8499999996</v>
      </c>
    </row>
    <row r="55" spans="1:6" x14ac:dyDescent="0.25">
      <c r="A55" t="s">
        <v>30</v>
      </c>
      <c r="B55" s="13">
        <v>0</v>
      </c>
      <c r="C55" s="13"/>
      <c r="D55" s="13">
        <v>10579.57</v>
      </c>
      <c r="E55" s="13"/>
      <c r="F55" s="13">
        <v>209731.6</v>
      </c>
    </row>
    <row r="56" spans="1:6" x14ac:dyDescent="0.25">
      <c r="A56" t="s">
        <v>31</v>
      </c>
      <c r="B56" s="13">
        <v>17128065.390000004</v>
      </c>
      <c r="C56" s="13"/>
      <c r="D56" s="13">
        <v>68553954.460000023</v>
      </c>
      <c r="E56" s="13"/>
      <c r="F56" s="13">
        <v>323443688.60000002</v>
      </c>
    </row>
    <row r="57" spans="1:6" x14ac:dyDescent="0.25">
      <c r="A57" t="s">
        <v>25</v>
      </c>
      <c r="B57" s="13">
        <v>9420435.9645000026</v>
      </c>
      <c r="C57" s="13"/>
      <c r="D57" s="13">
        <v>37704674.953000017</v>
      </c>
      <c r="E57" s="13"/>
      <c r="F57" s="13">
        <v>177894028.73000002</v>
      </c>
    </row>
    <row r="58" spans="1:6" x14ac:dyDescent="0.25">
      <c r="A58" t="s">
        <v>32</v>
      </c>
      <c r="B58" s="13">
        <v>7707629.4255000018</v>
      </c>
      <c r="C58" s="13"/>
      <c r="D58" s="13">
        <v>30849279.50700001</v>
      </c>
      <c r="E58" s="13"/>
      <c r="F58" s="13">
        <v>145549659.87</v>
      </c>
    </row>
    <row r="59" spans="1:6" x14ac:dyDescent="0.25">
      <c r="A59" t="s">
        <v>5</v>
      </c>
      <c r="B59" s="17">
        <f>SUM(B48,B36,B25,B15)</f>
        <v>7996</v>
      </c>
    </row>
    <row r="62" spans="1:6" ht="76.5" customHeight="1" x14ac:dyDescent="0.3">
      <c r="A62" s="87" t="s">
        <v>51</v>
      </c>
      <c r="B62" s="87"/>
      <c r="C62" s="87"/>
      <c r="D62" s="87"/>
      <c r="E62" s="87"/>
      <c r="F62" s="87"/>
    </row>
    <row r="63" spans="1:6" ht="13" x14ac:dyDescent="0.3">
      <c r="A63" s="27"/>
    </row>
    <row r="64" spans="1:6" ht="13" x14ac:dyDescent="0.3">
      <c r="A64" s="27"/>
    </row>
    <row r="65" spans="1:1" ht="13" x14ac:dyDescent="0.3">
      <c r="A65" s="27"/>
    </row>
    <row r="66" spans="1:1" ht="13" x14ac:dyDescent="0.3">
      <c r="A66" s="27"/>
    </row>
  </sheetData>
  <mergeCells count="4">
    <mergeCell ref="A1:F1"/>
    <mergeCell ref="A2:F2"/>
    <mergeCell ref="A39:F39"/>
    <mergeCell ref="A62:F62"/>
  </mergeCells>
  <phoneticPr fontId="6" type="noConversion"/>
  <pageMargins left="0.75" right="0.75" top="1" bottom="1" header="0.5" footer="0.5"/>
  <headerFooter alignWithMargins="0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E8"/>
  <sheetViews>
    <sheetView workbookViewId="0">
      <selection activeCell="A21" sqref="A21"/>
    </sheetView>
  </sheetViews>
  <sheetFormatPr defaultRowHeight="12.5" x14ac:dyDescent="0.25"/>
  <cols>
    <col min="1" max="1" width="15" customWidth="1"/>
    <col min="2" max="2" width="7.453125" bestFit="1" customWidth="1"/>
    <col min="3" max="3" width="7.81640625" bestFit="1" customWidth="1"/>
    <col min="4" max="4" width="16.26953125" bestFit="1" customWidth="1"/>
    <col min="5" max="5" width="22.7265625" bestFit="1" customWidth="1"/>
  </cols>
  <sheetData>
    <row r="1" spans="1:5" ht="13" x14ac:dyDescent="0.3">
      <c r="A1" s="1" t="s">
        <v>10</v>
      </c>
    </row>
    <row r="2" spans="1:5" x14ac:dyDescent="0.25">
      <c r="B2" s="10"/>
      <c r="C2" s="10"/>
      <c r="D2" s="10"/>
    </row>
    <row r="3" spans="1:5" x14ac:dyDescent="0.25">
      <c r="B3" s="10"/>
      <c r="C3" s="10"/>
      <c r="D3" s="10"/>
    </row>
    <row r="4" spans="1:5" x14ac:dyDescent="0.25">
      <c r="A4" s="3" t="s">
        <v>7</v>
      </c>
      <c r="B4" s="4" t="s">
        <v>1</v>
      </c>
      <c r="C4" s="4" t="s">
        <v>2</v>
      </c>
      <c r="D4" s="4" t="s">
        <v>0</v>
      </c>
      <c r="E4" s="4" t="s">
        <v>5</v>
      </c>
    </row>
    <row r="5" spans="1:5" x14ac:dyDescent="0.25">
      <c r="A5" s="5"/>
      <c r="B5" s="6"/>
    </row>
    <row r="6" spans="1:5" x14ac:dyDescent="0.25">
      <c r="A6" s="7" t="s">
        <v>3</v>
      </c>
    </row>
    <row r="7" spans="1:5" x14ac:dyDescent="0.25">
      <c r="A7" s="7" t="s">
        <v>4</v>
      </c>
    </row>
    <row r="8" spans="1:5" ht="13" x14ac:dyDescent="0.3">
      <c r="A8" s="1" t="s">
        <v>6</v>
      </c>
    </row>
  </sheetData>
  <phoneticPr fontId="6" type="noConversion"/>
  <pageMargins left="0.75" right="0.75" top="1" bottom="1" header="0.5" footer="0.5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238C6-F186-468E-AC56-29CB09A3DF29}">
  <dimension ref="A1"/>
  <sheetViews>
    <sheetView workbookViewId="0"/>
  </sheetViews>
  <sheetFormatPr defaultRowHeight="12.5" x14ac:dyDescent="0.25"/>
  <sheetData>
    <row r="1" spans="1:1" x14ac:dyDescent="0.25">
      <c r="A1" s="43" t="s">
        <v>102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0"/>
  <sheetViews>
    <sheetView workbookViewId="0">
      <selection activeCell="C3" sqref="C3"/>
    </sheetView>
  </sheetViews>
  <sheetFormatPr defaultRowHeight="13" x14ac:dyDescent="0.3"/>
  <cols>
    <col min="1" max="1" width="22.7265625" bestFit="1" customWidth="1"/>
    <col min="2" max="2" width="14.453125" bestFit="1" customWidth="1"/>
    <col min="3" max="3" width="2" customWidth="1"/>
    <col min="4" max="4" width="14.453125" bestFit="1" customWidth="1"/>
    <col min="5" max="5" width="2.26953125" customWidth="1"/>
    <col min="6" max="6" width="14" bestFit="1" customWidth="1"/>
    <col min="7" max="7" width="2.26953125" customWidth="1"/>
    <col min="8" max="8" width="15.54296875" bestFit="1" customWidth="1"/>
    <col min="9" max="9" width="15.453125" style="1" bestFit="1" customWidth="1"/>
  </cols>
  <sheetData>
    <row r="1" spans="1:9" ht="60.75" customHeight="1" x14ac:dyDescent="0.25">
      <c r="A1" s="85"/>
      <c r="B1" s="85"/>
      <c r="C1" s="85"/>
      <c r="D1" s="85"/>
      <c r="E1" s="85"/>
      <c r="F1" s="85"/>
      <c r="G1" s="85"/>
      <c r="H1" s="85"/>
      <c r="I1"/>
    </row>
    <row r="2" spans="1:9" ht="26.25" customHeight="1" x14ac:dyDescent="0.35">
      <c r="A2" s="83" t="s">
        <v>22</v>
      </c>
      <c r="B2" s="83"/>
      <c r="C2" s="83"/>
      <c r="D2" s="83"/>
      <c r="E2" s="83"/>
      <c r="F2" s="83"/>
      <c r="G2" s="83"/>
      <c r="H2" s="83"/>
      <c r="I2"/>
    </row>
    <row r="3" spans="1:9" ht="26.25" customHeight="1" x14ac:dyDescent="0.3"/>
    <row r="4" spans="1:9" x14ac:dyDescent="0.3">
      <c r="B4" s="10"/>
      <c r="C4" s="10"/>
      <c r="D4" s="12" t="s">
        <v>14</v>
      </c>
      <c r="E4" s="10"/>
      <c r="F4" s="12" t="s">
        <v>17</v>
      </c>
      <c r="G4" s="10"/>
      <c r="H4" s="12" t="s">
        <v>13</v>
      </c>
    </row>
    <row r="5" spans="1:9" x14ac:dyDescent="0.3">
      <c r="A5" s="9"/>
      <c r="B5" s="9" t="s">
        <v>16</v>
      </c>
      <c r="C5" s="9"/>
      <c r="D5" s="11" t="s">
        <v>11</v>
      </c>
      <c r="F5" s="11" t="s">
        <v>11</v>
      </c>
      <c r="H5" s="11" t="s">
        <v>8</v>
      </c>
      <c r="I5" s="2"/>
    </row>
    <row r="7" spans="1:9" x14ac:dyDescent="0.3">
      <c r="A7" s="8" t="s">
        <v>3</v>
      </c>
      <c r="B7" s="8"/>
      <c r="C7" s="8"/>
    </row>
    <row r="8" spans="1:9" x14ac:dyDescent="0.3">
      <c r="A8" t="s">
        <v>1</v>
      </c>
      <c r="B8" s="13">
        <v>29926778.600000001</v>
      </c>
      <c r="D8" s="13">
        <v>86297632.479999989</v>
      </c>
      <c r="E8" s="13"/>
      <c r="F8" s="13">
        <v>15937934.199999999</v>
      </c>
      <c r="G8" s="13"/>
      <c r="H8" s="13">
        <v>102235566.67999999</v>
      </c>
      <c r="I8" s="21"/>
    </row>
    <row r="9" spans="1:9" x14ac:dyDescent="0.3">
      <c r="A9" t="s">
        <v>2</v>
      </c>
      <c r="B9" s="13">
        <v>27067375.16</v>
      </c>
      <c r="D9" s="13">
        <v>77465009.140000015</v>
      </c>
      <c r="E9" s="13"/>
      <c r="F9" s="13">
        <v>14483550.329999998</v>
      </c>
      <c r="G9" s="13"/>
      <c r="H9" s="13">
        <v>91948559.470000014</v>
      </c>
      <c r="I9" s="21"/>
    </row>
    <row r="10" spans="1:9" x14ac:dyDescent="0.3">
      <c r="A10" t="s">
        <v>0</v>
      </c>
      <c r="B10" s="13">
        <v>0</v>
      </c>
      <c r="D10" s="13">
        <v>0</v>
      </c>
      <c r="F10" s="13">
        <v>0</v>
      </c>
      <c r="H10" s="13">
        <v>0</v>
      </c>
      <c r="I10" s="21"/>
    </row>
    <row r="11" spans="1:9" x14ac:dyDescent="0.3">
      <c r="A11" t="s">
        <v>31</v>
      </c>
      <c r="B11" s="13">
        <f>+B8-B9-B10</f>
        <v>2859403.4400000013</v>
      </c>
      <c r="D11" s="13">
        <f>+D8-D9-D10</f>
        <v>8832623.3399999738</v>
      </c>
      <c r="F11" s="13">
        <f>+F8-F9-F10</f>
        <v>1454383.870000001</v>
      </c>
      <c r="H11" s="13">
        <f>+H8-H9-H10</f>
        <v>10287007.209999979</v>
      </c>
      <c r="I11" s="21"/>
    </row>
    <row r="12" spans="1:9" x14ac:dyDescent="0.3">
      <c r="A12" t="s">
        <v>25</v>
      </c>
      <c r="B12" s="13">
        <v>1572671.8920000009</v>
      </c>
      <c r="D12" s="13">
        <v>4857942.8369999863</v>
      </c>
      <c r="F12" s="13">
        <v>799911.12850000069</v>
      </c>
      <c r="H12" s="13">
        <v>5657853.9654999888</v>
      </c>
      <c r="I12" s="21"/>
    </row>
    <row r="13" spans="1:9" x14ac:dyDescent="0.3">
      <c r="A13" t="s">
        <v>32</v>
      </c>
      <c r="B13" s="13">
        <v>1286731.5480000007</v>
      </c>
      <c r="D13" s="13">
        <v>3974680.5029999884</v>
      </c>
      <c r="F13" s="13">
        <v>654472.74150000047</v>
      </c>
      <c r="H13" s="13">
        <v>4629153.2444999907</v>
      </c>
      <c r="I13" s="21"/>
    </row>
    <row r="14" spans="1:9" x14ac:dyDescent="0.3">
      <c r="A14" t="s">
        <v>5</v>
      </c>
      <c r="B14" s="17">
        <v>1099</v>
      </c>
    </row>
    <row r="17" spans="1:1" x14ac:dyDescent="0.3">
      <c r="A17" s="18" t="s">
        <v>33</v>
      </c>
    </row>
    <row r="18" spans="1:1" x14ac:dyDescent="0.3">
      <c r="A18" s="23" t="s">
        <v>36</v>
      </c>
    </row>
    <row r="19" spans="1:1" x14ac:dyDescent="0.3">
      <c r="A19" s="23" t="s">
        <v>35</v>
      </c>
    </row>
    <row r="20" spans="1:1" x14ac:dyDescent="0.3">
      <c r="A20" s="23" t="s">
        <v>34</v>
      </c>
    </row>
  </sheetData>
  <mergeCells count="2">
    <mergeCell ref="A1:H1"/>
    <mergeCell ref="A2:H2"/>
  </mergeCells>
  <phoneticPr fontId="6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0"/>
  <sheetViews>
    <sheetView workbookViewId="0">
      <selection activeCell="D8" sqref="D8"/>
    </sheetView>
  </sheetViews>
  <sheetFormatPr defaultRowHeight="13" x14ac:dyDescent="0.3"/>
  <cols>
    <col min="1" max="1" width="22.7265625" bestFit="1" customWidth="1"/>
    <col min="2" max="2" width="14.453125" bestFit="1" customWidth="1"/>
    <col min="3" max="3" width="2" customWidth="1"/>
    <col min="4" max="4" width="14.453125" bestFit="1" customWidth="1"/>
    <col min="5" max="5" width="2.26953125" customWidth="1"/>
    <col min="6" max="6" width="15.54296875" bestFit="1" customWidth="1"/>
    <col min="7" max="7" width="14.453125" style="1" bestFit="1" customWidth="1"/>
  </cols>
  <sheetData>
    <row r="1" spans="1:8" ht="60.75" customHeight="1" x14ac:dyDescent="0.3">
      <c r="A1" s="82"/>
      <c r="B1" s="82"/>
      <c r="C1" s="82"/>
      <c r="D1" s="82"/>
      <c r="E1" s="82"/>
      <c r="F1" s="82"/>
    </row>
    <row r="2" spans="1:8" ht="26.25" customHeight="1" x14ac:dyDescent="0.35">
      <c r="A2" s="83" t="s">
        <v>22</v>
      </c>
      <c r="B2" s="84"/>
      <c r="C2" s="84"/>
      <c r="D2" s="84"/>
      <c r="E2" s="84"/>
      <c r="F2" s="84"/>
    </row>
    <row r="3" spans="1:8" ht="26.25" customHeight="1" x14ac:dyDescent="0.3"/>
    <row r="4" spans="1:8" x14ac:dyDescent="0.3">
      <c r="B4" s="10"/>
      <c r="C4" s="10"/>
      <c r="D4" s="12" t="s">
        <v>17</v>
      </c>
      <c r="E4" s="10"/>
      <c r="F4" s="12" t="s">
        <v>13</v>
      </c>
    </row>
    <row r="5" spans="1:8" x14ac:dyDescent="0.3">
      <c r="A5" s="9"/>
      <c r="B5" s="9" t="s">
        <v>18</v>
      </c>
      <c r="C5" s="9"/>
      <c r="D5" s="11" t="s">
        <v>11</v>
      </c>
      <c r="F5" s="11" t="s">
        <v>8</v>
      </c>
      <c r="G5" s="2"/>
    </row>
    <row r="7" spans="1:8" x14ac:dyDescent="0.3">
      <c r="A7" s="8" t="s">
        <v>3</v>
      </c>
      <c r="B7" s="8"/>
      <c r="C7" s="8"/>
    </row>
    <row r="8" spans="1:8" x14ac:dyDescent="0.3">
      <c r="A8" t="s">
        <v>1</v>
      </c>
      <c r="B8" s="13">
        <v>25198116.120000001</v>
      </c>
      <c r="D8" s="13">
        <v>41136050.32</v>
      </c>
      <c r="E8" s="13"/>
      <c r="F8" s="13">
        <v>127433682.79999998</v>
      </c>
      <c r="G8" s="21"/>
    </row>
    <row r="9" spans="1:8" x14ac:dyDescent="0.3">
      <c r="A9" t="s">
        <v>2</v>
      </c>
      <c r="B9" s="13">
        <v>22658585.300000001</v>
      </c>
      <c r="D9" s="13">
        <v>37142135.629999995</v>
      </c>
      <c r="E9" s="13"/>
      <c r="F9" s="13">
        <v>114607144.77000001</v>
      </c>
      <c r="G9" s="21"/>
    </row>
    <row r="10" spans="1:8" x14ac:dyDescent="0.3">
      <c r="A10" t="s">
        <v>0</v>
      </c>
      <c r="B10" s="13">
        <v>0</v>
      </c>
      <c r="D10" s="13">
        <v>0</v>
      </c>
      <c r="F10" s="13">
        <v>0</v>
      </c>
      <c r="G10" s="21"/>
    </row>
    <row r="11" spans="1:8" x14ac:dyDescent="0.3">
      <c r="A11" t="s">
        <v>31</v>
      </c>
      <c r="B11" s="13">
        <f>+B8-B9-B10</f>
        <v>2539530.8200000003</v>
      </c>
      <c r="D11" s="13">
        <f>+D8-D9-D10</f>
        <v>3993914.6900000051</v>
      </c>
      <c r="F11" s="13">
        <f>+F8-F9-F10</f>
        <v>12826538.029999971</v>
      </c>
      <c r="G11" s="21"/>
    </row>
    <row r="12" spans="1:8" x14ac:dyDescent="0.3">
      <c r="A12" t="s">
        <v>25</v>
      </c>
      <c r="B12" s="13">
        <v>1396741.9510000004</v>
      </c>
      <c r="D12" s="13">
        <v>2196653.0795000028</v>
      </c>
      <c r="F12" s="13">
        <v>7054595.9164999845</v>
      </c>
      <c r="G12" s="21"/>
      <c r="H12" s="13"/>
    </row>
    <row r="13" spans="1:8" x14ac:dyDescent="0.3">
      <c r="A13" t="s">
        <v>32</v>
      </c>
      <c r="B13" s="13">
        <v>1142788.8690000002</v>
      </c>
      <c r="D13" s="13">
        <v>1797261.6105000023</v>
      </c>
      <c r="F13" s="13">
        <v>5771942.1134999869</v>
      </c>
      <c r="G13" s="21"/>
      <c r="H13" s="13"/>
    </row>
    <row r="14" spans="1:8" x14ac:dyDescent="0.3">
      <c r="A14" t="s">
        <v>5</v>
      </c>
      <c r="B14" s="17">
        <v>1099</v>
      </c>
    </row>
    <row r="17" spans="1:1" x14ac:dyDescent="0.3">
      <c r="A17" s="18" t="s">
        <v>33</v>
      </c>
    </row>
    <row r="18" spans="1:1" x14ac:dyDescent="0.3">
      <c r="A18" s="23" t="s">
        <v>36</v>
      </c>
    </row>
    <row r="19" spans="1:1" x14ac:dyDescent="0.3">
      <c r="A19" s="23" t="s">
        <v>35</v>
      </c>
    </row>
    <row r="20" spans="1:1" x14ac:dyDescent="0.3">
      <c r="A20" s="23" t="s">
        <v>34</v>
      </c>
    </row>
  </sheetData>
  <mergeCells count="2">
    <mergeCell ref="A1:F1"/>
    <mergeCell ref="A2:F2"/>
  </mergeCells>
  <phoneticPr fontId="6" type="noConversion"/>
  <pageMargins left="0.75" right="0.75" top="1" bottom="1" header="0.5" footer="0.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41"/>
  <sheetViews>
    <sheetView workbookViewId="0">
      <selection activeCell="D8" sqref="D8"/>
    </sheetView>
  </sheetViews>
  <sheetFormatPr defaultRowHeight="13" x14ac:dyDescent="0.3"/>
  <cols>
    <col min="1" max="1" width="22.7265625" bestFit="1" customWidth="1"/>
    <col min="2" max="2" width="14.453125" bestFit="1" customWidth="1"/>
    <col min="3" max="3" width="2" customWidth="1"/>
    <col min="4" max="4" width="14.453125" bestFit="1" customWidth="1"/>
    <col min="5" max="5" width="2.26953125" customWidth="1"/>
    <col min="6" max="6" width="15.54296875" bestFit="1" customWidth="1"/>
    <col min="7" max="7" width="15.453125" style="1" bestFit="1" customWidth="1"/>
  </cols>
  <sheetData>
    <row r="1" spans="1:9" ht="60.75" customHeight="1" x14ac:dyDescent="0.3">
      <c r="A1" s="82"/>
      <c r="B1" s="82"/>
      <c r="C1" s="82"/>
      <c r="D1" s="82"/>
      <c r="E1" s="82"/>
      <c r="F1" s="82"/>
    </row>
    <row r="2" spans="1:9" ht="26.25" customHeight="1" x14ac:dyDescent="0.35">
      <c r="A2" s="83" t="s">
        <v>22</v>
      </c>
      <c r="B2" s="84"/>
      <c r="C2" s="84"/>
      <c r="D2" s="84"/>
      <c r="E2" s="84"/>
      <c r="F2" s="84"/>
    </row>
    <row r="3" spans="1:9" ht="26.25" customHeight="1" x14ac:dyDescent="0.3"/>
    <row r="4" spans="1:9" x14ac:dyDescent="0.3">
      <c r="B4" s="10"/>
      <c r="C4" s="10"/>
      <c r="D4" s="12" t="s">
        <v>17</v>
      </c>
      <c r="E4" s="10"/>
      <c r="F4" s="12" t="s">
        <v>13</v>
      </c>
    </row>
    <row r="5" spans="1:9" x14ac:dyDescent="0.3">
      <c r="A5" s="9"/>
      <c r="B5" s="9" t="s">
        <v>20</v>
      </c>
      <c r="C5" s="9"/>
      <c r="D5" s="11" t="s">
        <v>11</v>
      </c>
      <c r="F5" s="11" t="s">
        <v>8</v>
      </c>
      <c r="G5" s="2"/>
    </row>
    <row r="7" spans="1:9" x14ac:dyDescent="0.3">
      <c r="A7" s="8" t="s">
        <v>3</v>
      </c>
      <c r="B7" s="8"/>
      <c r="C7" s="8"/>
    </row>
    <row r="8" spans="1:9" x14ac:dyDescent="0.3">
      <c r="A8" t="s">
        <v>1</v>
      </c>
      <c r="B8" s="13">
        <v>26014930.300000001</v>
      </c>
      <c r="D8" s="13">
        <v>67150980.620000005</v>
      </c>
      <c r="E8" s="13"/>
      <c r="F8" s="13">
        <v>153448613.09999999</v>
      </c>
      <c r="G8" s="21"/>
    </row>
    <row r="9" spans="1:9" x14ac:dyDescent="0.3">
      <c r="A9" t="s">
        <v>2</v>
      </c>
      <c r="B9" s="13">
        <v>23558596.600000001</v>
      </c>
      <c r="D9" s="13">
        <v>60700732.229999997</v>
      </c>
      <c r="E9" s="13"/>
      <c r="F9" s="13">
        <v>138165741.37</v>
      </c>
      <c r="G9" s="21"/>
    </row>
    <row r="10" spans="1:9" x14ac:dyDescent="0.3">
      <c r="A10" t="s">
        <v>0</v>
      </c>
      <c r="B10" s="13">
        <v>0</v>
      </c>
      <c r="D10" s="13">
        <v>0</v>
      </c>
      <c r="F10" s="13">
        <v>0</v>
      </c>
      <c r="G10" s="21"/>
    </row>
    <row r="11" spans="1:9" x14ac:dyDescent="0.3">
      <c r="A11" t="s">
        <v>31</v>
      </c>
      <c r="B11" s="13">
        <f>+B8-B9-B10</f>
        <v>2456333.6999999993</v>
      </c>
      <c r="D11" s="13">
        <f>+D8-D9-D10</f>
        <v>6450248.390000008</v>
      </c>
      <c r="F11" s="13">
        <f>+F8-F9-F10</f>
        <v>15282871.729999989</v>
      </c>
      <c r="G11" s="21"/>
      <c r="I11" s="1"/>
    </row>
    <row r="12" spans="1:9" x14ac:dyDescent="0.3">
      <c r="A12" t="s">
        <v>25</v>
      </c>
      <c r="B12" s="13">
        <v>1350983.5349999997</v>
      </c>
      <c r="D12" s="13">
        <v>3547636.6145000048</v>
      </c>
      <c r="F12" s="13">
        <v>8405579.4514999948</v>
      </c>
      <c r="G12" s="21"/>
    </row>
    <row r="13" spans="1:9" x14ac:dyDescent="0.3">
      <c r="A13" t="s">
        <v>32</v>
      </c>
      <c r="B13" s="13">
        <v>1105350.1649999998</v>
      </c>
      <c r="D13" s="13">
        <v>2902611.7755000037</v>
      </c>
      <c r="F13" s="13">
        <v>6877292.2784999954</v>
      </c>
      <c r="G13" s="21"/>
    </row>
    <row r="14" spans="1:9" x14ac:dyDescent="0.3">
      <c r="A14" t="s">
        <v>5</v>
      </c>
      <c r="B14" s="17">
        <v>1099</v>
      </c>
    </row>
    <row r="17" spans="1:9" x14ac:dyDescent="0.3">
      <c r="A17" s="8" t="s">
        <v>4</v>
      </c>
      <c r="B17" s="8"/>
      <c r="C17" s="8"/>
    </row>
    <row r="18" spans="1:9" x14ac:dyDescent="0.3">
      <c r="A18" t="s">
        <v>1</v>
      </c>
      <c r="B18" s="13">
        <v>506425.9</v>
      </c>
      <c r="C18" s="13"/>
      <c r="D18" s="13">
        <v>506425.9</v>
      </c>
      <c r="E18" s="13"/>
      <c r="F18" s="13">
        <v>506425.9</v>
      </c>
    </row>
    <row r="19" spans="1:9" x14ac:dyDescent="0.3">
      <c r="A19" t="s">
        <v>2</v>
      </c>
      <c r="B19" s="13">
        <v>458808.54</v>
      </c>
      <c r="C19" s="13"/>
      <c r="D19" s="13">
        <v>458808.54</v>
      </c>
      <c r="E19" s="13"/>
      <c r="F19" s="13">
        <v>458808.54</v>
      </c>
    </row>
    <row r="20" spans="1:9" x14ac:dyDescent="0.3">
      <c r="A20" t="s">
        <v>0</v>
      </c>
      <c r="B20" s="13">
        <v>4.6500000000000004</v>
      </c>
      <c r="C20" s="13"/>
      <c r="D20" s="13">
        <v>4.6500000000000004</v>
      </c>
      <c r="E20" s="13"/>
      <c r="F20" s="13">
        <v>4.6500000000000004</v>
      </c>
    </row>
    <row r="21" spans="1:9" x14ac:dyDescent="0.3">
      <c r="A21" t="s">
        <v>31</v>
      </c>
      <c r="B21" s="13">
        <f>+B18-B19-B20</f>
        <v>47612.710000000043</v>
      </c>
      <c r="D21" s="13">
        <f>+D18-D19-D20</f>
        <v>47612.710000000043</v>
      </c>
      <c r="F21" s="13">
        <f>+F18-F19-F20</f>
        <v>47612.710000000043</v>
      </c>
      <c r="I21" s="1"/>
    </row>
    <row r="22" spans="1:9" x14ac:dyDescent="0.3">
      <c r="A22" t="s">
        <v>25</v>
      </c>
      <c r="B22" s="13">
        <v>26186.990500000025</v>
      </c>
      <c r="D22" s="13">
        <v>26186.990500000025</v>
      </c>
      <c r="F22" s="13">
        <v>26186.990500000025</v>
      </c>
      <c r="G22" s="21"/>
    </row>
    <row r="23" spans="1:9" x14ac:dyDescent="0.3">
      <c r="A23" t="s">
        <v>32</v>
      </c>
      <c r="B23" s="13">
        <v>21425.719500000021</v>
      </c>
      <c r="D23" s="13">
        <v>21425.719500000021</v>
      </c>
      <c r="F23" s="13">
        <v>21425.719500000021</v>
      </c>
    </row>
    <row r="24" spans="1:9" x14ac:dyDescent="0.3">
      <c r="A24" t="s">
        <v>5</v>
      </c>
      <c r="B24" s="17">
        <v>2076</v>
      </c>
      <c r="C24" s="13"/>
      <c r="D24" s="13"/>
      <c r="E24" s="13"/>
      <c r="F24" s="13"/>
    </row>
    <row r="27" spans="1:9" x14ac:dyDescent="0.3">
      <c r="A27" s="8" t="s">
        <v>6</v>
      </c>
      <c r="B27" s="8"/>
      <c r="C27" s="8"/>
    </row>
    <row r="28" spans="1:9" x14ac:dyDescent="0.3">
      <c r="A28" t="s">
        <v>1</v>
      </c>
      <c r="B28" s="13">
        <v>26521356.199999999</v>
      </c>
      <c r="D28" s="13">
        <v>67657406.520000011</v>
      </c>
      <c r="F28" s="13">
        <v>153955039</v>
      </c>
    </row>
    <row r="29" spans="1:9" x14ac:dyDescent="0.3">
      <c r="A29" t="s">
        <v>2</v>
      </c>
      <c r="B29" s="13">
        <v>24017405.140000001</v>
      </c>
      <c r="D29" s="13">
        <v>61159540.769999996</v>
      </c>
      <c r="F29" s="13">
        <v>138624549.91</v>
      </c>
    </row>
    <row r="30" spans="1:9" x14ac:dyDescent="0.3">
      <c r="A30" t="s">
        <v>0</v>
      </c>
      <c r="B30" s="13">
        <v>4.6500000000000004</v>
      </c>
      <c r="D30" s="13">
        <v>4.6500000000000004</v>
      </c>
      <c r="F30" s="13">
        <v>4.6500000000000004</v>
      </c>
    </row>
    <row r="31" spans="1:9" x14ac:dyDescent="0.3">
      <c r="A31" t="s">
        <v>31</v>
      </c>
      <c r="B31" s="13">
        <f>+B28-B29-B30</f>
        <v>2503946.4099999988</v>
      </c>
      <c r="D31" s="13">
        <f>+D28-D29-D30</f>
        <v>6497861.1000000145</v>
      </c>
      <c r="F31" s="13">
        <f>+F28-F29-F30</f>
        <v>15330484.440000003</v>
      </c>
      <c r="I31" s="1"/>
    </row>
    <row r="32" spans="1:9" x14ac:dyDescent="0.3">
      <c r="A32" t="s">
        <v>25</v>
      </c>
      <c r="B32" s="13">
        <v>1377170.5254999995</v>
      </c>
      <c r="D32" s="13">
        <v>3573823.6050000084</v>
      </c>
      <c r="F32" s="13">
        <v>8431766.4420000017</v>
      </c>
    </row>
    <row r="33" spans="1:6" x14ac:dyDescent="0.3">
      <c r="A33" t="s">
        <v>32</v>
      </c>
      <c r="B33" s="13">
        <v>1126775.8844999995</v>
      </c>
      <c r="D33" s="13">
        <v>2924037.4950000066</v>
      </c>
      <c r="F33" s="13">
        <v>6898717.9980000015</v>
      </c>
    </row>
    <row r="34" spans="1:6" x14ac:dyDescent="0.3">
      <c r="A34" t="s">
        <v>5</v>
      </c>
      <c r="B34" s="17">
        <v>3175</v>
      </c>
    </row>
    <row r="37" spans="1:6" x14ac:dyDescent="0.3">
      <c r="A37" s="18" t="s">
        <v>33</v>
      </c>
    </row>
    <row r="38" spans="1:6" x14ac:dyDescent="0.3">
      <c r="A38" s="23" t="s">
        <v>36</v>
      </c>
    </row>
    <row r="39" spans="1:6" x14ac:dyDescent="0.3">
      <c r="A39" s="23" t="s">
        <v>35</v>
      </c>
    </row>
    <row r="40" spans="1:6" x14ac:dyDescent="0.3">
      <c r="A40" s="23" t="s">
        <v>34</v>
      </c>
    </row>
    <row r="41" spans="1:6" x14ac:dyDescent="0.3">
      <c r="A41" s="23" t="s">
        <v>38</v>
      </c>
    </row>
  </sheetData>
  <mergeCells count="2">
    <mergeCell ref="A1:F1"/>
    <mergeCell ref="A2:F2"/>
  </mergeCells>
  <phoneticPr fontId="6" type="noConversion"/>
  <pageMargins left="0.75" right="0.75" top="1" bottom="1" header="0.5" footer="0.5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1"/>
  <sheetViews>
    <sheetView workbookViewId="0">
      <selection activeCell="D8" sqref="D8"/>
    </sheetView>
  </sheetViews>
  <sheetFormatPr defaultRowHeight="13" x14ac:dyDescent="0.3"/>
  <cols>
    <col min="1" max="1" width="22.7265625" bestFit="1" customWidth="1"/>
    <col min="2" max="2" width="15.453125" bestFit="1" customWidth="1"/>
    <col min="3" max="3" width="2" customWidth="1"/>
    <col min="4" max="4" width="15.453125" bestFit="1" customWidth="1"/>
    <col min="5" max="5" width="2.26953125" customWidth="1"/>
    <col min="6" max="6" width="15.54296875" bestFit="1" customWidth="1"/>
    <col min="7" max="7" width="15.453125" style="1" bestFit="1" customWidth="1"/>
    <col min="9" max="9" width="12.81640625" bestFit="1" customWidth="1"/>
    <col min="11" max="11" width="14" bestFit="1" customWidth="1"/>
  </cols>
  <sheetData>
    <row r="1" spans="1:11" ht="60.75" customHeight="1" x14ac:dyDescent="0.3">
      <c r="A1" s="82"/>
      <c r="B1" s="82"/>
      <c r="C1" s="82"/>
      <c r="D1" s="82"/>
      <c r="E1" s="82"/>
      <c r="F1" s="82"/>
    </row>
    <row r="2" spans="1:11" ht="26.25" customHeight="1" x14ac:dyDescent="0.35">
      <c r="A2" s="83" t="s">
        <v>22</v>
      </c>
      <c r="B2" s="84"/>
      <c r="C2" s="84"/>
      <c r="D2" s="84"/>
      <c r="E2" s="84"/>
      <c r="F2" s="84"/>
    </row>
    <row r="3" spans="1:11" ht="26.25" customHeight="1" x14ac:dyDescent="0.35">
      <c r="A3" s="14"/>
      <c r="B3" s="15"/>
      <c r="C3" s="15"/>
      <c r="D3" s="15"/>
      <c r="E3" s="15"/>
      <c r="F3" s="15"/>
    </row>
    <row r="4" spans="1:11" x14ac:dyDescent="0.3">
      <c r="B4" s="10"/>
      <c r="C4" s="10"/>
      <c r="D4" s="16" t="s">
        <v>17</v>
      </c>
      <c r="E4" s="10"/>
      <c r="F4" s="16" t="s">
        <v>13</v>
      </c>
    </row>
    <row r="5" spans="1:11" x14ac:dyDescent="0.3">
      <c r="A5" s="9"/>
      <c r="B5" s="9" t="s">
        <v>21</v>
      </c>
      <c r="C5" s="9"/>
      <c r="D5" s="11" t="s">
        <v>11</v>
      </c>
      <c r="F5" s="11" t="s">
        <v>8</v>
      </c>
      <c r="G5" s="2"/>
    </row>
    <row r="7" spans="1:11" x14ac:dyDescent="0.3">
      <c r="A7" s="8" t="s">
        <v>3</v>
      </c>
      <c r="B7" s="8"/>
      <c r="C7" s="8"/>
    </row>
    <row r="8" spans="1:11" x14ac:dyDescent="0.3">
      <c r="A8" t="s">
        <v>1</v>
      </c>
      <c r="B8" s="13">
        <v>24136828.210000001</v>
      </c>
      <c r="D8" s="13">
        <v>91287808.830000013</v>
      </c>
      <c r="E8" s="13"/>
      <c r="F8" s="13">
        <v>177585441.31</v>
      </c>
      <c r="G8" s="21"/>
    </row>
    <row r="9" spans="1:11" x14ac:dyDescent="0.3">
      <c r="A9" t="s">
        <v>2</v>
      </c>
      <c r="B9" s="13">
        <v>21723023.84</v>
      </c>
      <c r="D9" s="13">
        <v>82423756.069999993</v>
      </c>
      <c r="E9" s="13"/>
      <c r="F9" s="13">
        <v>159888765.21000001</v>
      </c>
      <c r="G9" s="21"/>
    </row>
    <row r="10" spans="1:11" x14ac:dyDescent="0.3">
      <c r="A10" t="s">
        <v>0</v>
      </c>
      <c r="B10" s="13">
        <v>0</v>
      </c>
      <c r="D10" s="13">
        <v>0</v>
      </c>
      <c r="F10" s="13">
        <v>0</v>
      </c>
      <c r="G10" s="21"/>
    </row>
    <row r="11" spans="1:11" x14ac:dyDescent="0.3">
      <c r="A11" t="s">
        <v>31</v>
      </c>
      <c r="B11" s="13">
        <f>+B8-B9-B10</f>
        <v>2413804.370000001</v>
      </c>
      <c r="D11" s="13">
        <f>+D8-D9-D10</f>
        <v>8864052.7600000203</v>
      </c>
      <c r="F11" s="13">
        <f>+F8-F9-F10</f>
        <v>17696676.099999994</v>
      </c>
      <c r="G11" s="21"/>
      <c r="I11" s="20"/>
      <c r="K11" s="20"/>
    </row>
    <row r="12" spans="1:11" x14ac:dyDescent="0.3">
      <c r="A12" t="s">
        <v>25</v>
      </c>
      <c r="B12" s="13">
        <v>1327592.4035000007</v>
      </c>
      <c r="D12" s="13">
        <v>4875229.0180000113</v>
      </c>
      <c r="F12" s="13">
        <v>9733171.8549999967</v>
      </c>
      <c r="G12" s="21"/>
    </row>
    <row r="13" spans="1:11" x14ac:dyDescent="0.3">
      <c r="A13" t="s">
        <v>32</v>
      </c>
      <c r="B13" s="13">
        <v>1086211.9665000006</v>
      </c>
      <c r="D13" s="13">
        <v>3988823.7420000094</v>
      </c>
      <c r="F13" s="13">
        <v>7963504.2449999973</v>
      </c>
      <c r="G13" s="21"/>
    </row>
    <row r="14" spans="1:11" x14ac:dyDescent="0.3">
      <c r="A14" t="s">
        <v>5</v>
      </c>
      <c r="B14" s="17">
        <v>1099</v>
      </c>
    </row>
    <row r="17" spans="1:11" x14ac:dyDescent="0.3">
      <c r="A17" s="8" t="s">
        <v>24</v>
      </c>
      <c r="B17" s="8"/>
      <c r="C17" s="8"/>
    </row>
    <row r="18" spans="1:11" x14ac:dyDescent="0.3">
      <c r="A18" t="s">
        <v>1</v>
      </c>
      <c r="B18" s="13">
        <v>44489419.810000002</v>
      </c>
      <c r="C18" s="13"/>
      <c r="D18" s="13">
        <v>44995845.710000001</v>
      </c>
      <c r="E18" s="13"/>
      <c r="F18" s="13">
        <v>44995845.710000001</v>
      </c>
      <c r="G18" s="21"/>
    </row>
    <row r="19" spans="1:11" x14ac:dyDescent="0.3">
      <c r="A19" t="s">
        <v>2</v>
      </c>
      <c r="B19" s="13">
        <v>40547239.510000005</v>
      </c>
      <c r="C19" s="13"/>
      <c r="D19" s="13">
        <v>41006048.050000004</v>
      </c>
      <c r="E19" s="13"/>
      <c r="F19" s="13">
        <v>41006048.050000004</v>
      </c>
      <c r="G19" s="21"/>
    </row>
    <row r="20" spans="1:11" x14ac:dyDescent="0.3">
      <c r="A20" t="s">
        <v>0</v>
      </c>
      <c r="B20" s="13">
        <v>0.5</v>
      </c>
      <c r="C20" s="13"/>
      <c r="D20" s="13">
        <v>5.15</v>
      </c>
      <c r="E20" s="13"/>
      <c r="F20" s="13">
        <v>5.15</v>
      </c>
      <c r="G20" s="21"/>
    </row>
    <row r="21" spans="1:11" x14ac:dyDescent="0.3">
      <c r="A21" t="s">
        <v>31</v>
      </c>
      <c r="B21" s="13">
        <f>+B18-B19-B20</f>
        <v>3942179.799999997</v>
      </c>
      <c r="D21" s="13">
        <f>+D18-D19-D20</f>
        <v>3989792.5099999965</v>
      </c>
      <c r="F21" s="13">
        <f>+F18-F19-F20</f>
        <v>3989792.5099999965</v>
      </c>
      <c r="G21" s="21"/>
      <c r="I21" s="20"/>
      <c r="K21" s="20"/>
    </row>
    <row r="22" spans="1:11" x14ac:dyDescent="0.3">
      <c r="A22" t="s">
        <v>25</v>
      </c>
      <c r="B22" s="13">
        <v>2168198.89</v>
      </c>
      <c r="D22" s="13">
        <v>2194385.8804999981</v>
      </c>
      <c r="F22" s="13">
        <v>2194385.8804999981</v>
      </c>
      <c r="G22" s="21"/>
    </row>
    <row r="23" spans="1:11" x14ac:dyDescent="0.3">
      <c r="A23" t="s">
        <v>32</v>
      </c>
      <c r="B23" s="13">
        <v>1773980.91</v>
      </c>
      <c r="D23" s="13">
        <v>1795406.6294999984</v>
      </c>
      <c r="F23" s="13">
        <v>1795406.6294999984</v>
      </c>
      <c r="G23" s="21"/>
    </row>
    <row r="24" spans="1:11" x14ac:dyDescent="0.3">
      <c r="A24" t="s">
        <v>5</v>
      </c>
      <c r="B24" s="17">
        <v>2076</v>
      </c>
      <c r="C24" s="13"/>
      <c r="D24" s="13"/>
      <c r="E24" s="13"/>
      <c r="F24" s="13"/>
    </row>
    <row r="27" spans="1:11" x14ac:dyDescent="0.3">
      <c r="A27" s="8" t="s">
        <v>6</v>
      </c>
      <c r="B27" s="8"/>
      <c r="C27" s="8"/>
    </row>
    <row r="28" spans="1:11" x14ac:dyDescent="0.3">
      <c r="A28" t="s">
        <v>1</v>
      </c>
      <c r="B28" s="13">
        <v>68626248.020000011</v>
      </c>
      <c r="D28" s="13">
        <v>136283654.54000002</v>
      </c>
      <c r="F28" s="13">
        <v>222581287.02000001</v>
      </c>
      <c r="G28" s="21"/>
    </row>
    <row r="29" spans="1:11" x14ac:dyDescent="0.3">
      <c r="A29" t="s">
        <v>2</v>
      </c>
      <c r="B29" s="13">
        <v>62270263.350000009</v>
      </c>
      <c r="D29" s="13">
        <v>123429804.12</v>
      </c>
      <c r="F29" s="13">
        <v>200894813.26000002</v>
      </c>
      <c r="G29" s="21"/>
    </row>
    <row r="30" spans="1:11" x14ac:dyDescent="0.3">
      <c r="A30" t="s">
        <v>0</v>
      </c>
      <c r="B30" s="13">
        <v>0.5</v>
      </c>
      <c r="D30" s="13">
        <v>5.15</v>
      </c>
      <c r="F30" s="13">
        <v>5.15</v>
      </c>
      <c r="G30" s="21"/>
    </row>
    <row r="31" spans="1:11" x14ac:dyDescent="0.3">
      <c r="A31" t="s">
        <v>31</v>
      </c>
      <c r="B31" s="13">
        <f>+B28-B29-B30</f>
        <v>6355984.1700000018</v>
      </c>
      <c r="D31" s="13">
        <f>+D28-D29-D30</f>
        <v>12853845.270000016</v>
      </c>
      <c r="F31" s="13">
        <f>+F28-F29-F30</f>
        <v>21686468.609999992</v>
      </c>
      <c r="G31" s="21"/>
      <c r="I31" s="20"/>
      <c r="K31" s="20"/>
    </row>
    <row r="32" spans="1:11" x14ac:dyDescent="0.3">
      <c r="A32" t="s">
        <v>25</v>
      </c>
      <c r="B32" s="13">
        <v>3495791.2935000011</v>
      </c>
      <c r="D32" s="13">
        <v>7069614.8985000094</v>
      </c>
      <c r="F32" s="13">
        <v>11927557.735499997</v>
      </c>
      <c r="G32" s="21"/>
    </row>
    <row r="33" spans="1:7" x14ac:dyDescent="0.3">
      <c r="A33" t="s">
        <v>32</v>
      </c>
      <c r="B33" s="13">
        <v>2860192.8765000007</v>
      </c>
      <c r="D33" s="13">
        <v>5784230.3715000078</v>
      </c>
      <c r="F33" s="13">
        <v>9758910.8744999971</v>
      </c>
      <c r="G33" s="21"/>
    </row>
    <row r="34" spans="1:7" x14ac:dyDescent="0.3">
      <c r="A34" t="s">
        <v>5</v>
      </c>
      <c r="B34" s="17">
        <v>3175</v>
      </c>
    </row>
    <row r="37" spans="1:7" x14ac:dyDescent="0.3">
      <c r="A37" s="18" t="s">
        <v>33</v>
      </c>
    </row>
    <row r="38" spans="1:7" x14ac:dyDescent="0.3">
      <c r="A38" s="23" t="s">
        <v>36</v>
      </c>
    </row>
    <row r="39" spans="1:7" x14ac:dyDescent="0.3">
      <c r="A39" s="23" t="s">
        <v>35</v>
      </c>
    </row>
    <row r="40" spans="1:7" x14ac:dyDescent="0.3">
      <c r="A40" s="23" t="s">
        <v>34</v>
      </c>
    </row>
    <row r="41" spans="1:7" x14ac:dyDescent="0.3">
      <c r="A41" s="23" t="s">
        <v>37</v>
      </c>
    </row>
  </sheetData>
  <mergeCells count="2">
    <mergeCell ref="A1:F1"/>
    <mergeCell ref="A2:F2"/>
  </mergeCells>
  <phoneticPr fontId="6" type="noConversion"/>
  <printOptions horizontalCentered="1"/>
  <pageMargins left="0.75" right="0.75" top="1" bottom="1" header="0.5" footer="0.5"/>
  <pageSetup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40"/>
  <sheetViews>
    <sheetView workbookViewId="0">
      <selection activeCell="D8" sqref="D8"/>
    </sheetView>
  </sheetViews>
  <sheetFormatPr defaultRowHeight="13" x14ac:dyDescent="0.3"/>
  <cols>
    <col min="1" max="1" width="22.7265625" bestFit="1" customWidth="1"/>
    <col min="2" max="2" width="15.453125" bestFit="1" customWidth="1"/>
    <col min="3" max="3" width="2" customWidth="1"/>
    <col min="4" max="4" width="15.453125" bestFit="1" customWidth="1"/>
    <col min="5" max="5" width="2.26953125" customWidth="1"/>
    <col min="6" max="6" width="15.54296875" bestFit="1" customWidth="1"/>
    <col min="7" max="7" width="15.453125" style="1" bestFit="1" customWidth="1"/>
    <col min="9" max="9" width="14.453125" bestFit="1" customWidth="1"/>
    <col min="11" max="11" width="14.453125" bestFit="1" customWidth="1"/>
  </cols>
  <sheetData>
    <row r="1" spans="1:11" ht="60.75" customHeight="1" x14ac:dyDescent="0.3">
      <c r="A1" s="82"/>
      <c r="B1" s="82"/>
      <c r="C1" s="82"/>
      <c r="D1" s="82"/>
      <c r="E1" s="82"/>
      <c r="F1" s="82"/>
    </row>
    <row r="2" spans="1:11" ht="26.25" customHeight="1" x14ac:dyDescent="0.35">
      <c r="A2" s="83" t="s">
        <v>22</v>
      </c>
      <c r="B2" s="84"/>
      <c r="C2" s="84"/>
      <c r="D2" s="84"/>
      <c r="E2" s="84"/>
      <c r="F2" s="84"/>
    </row>
    <row r="3" spans="1:11" ht="26.25" customHeight="1" x14ac:dyDescent="0.35">
      <c r="A3" s="14"/>
      <c r="B3" s="15"/>
      <c r="C3" s="15"/>
      <c r="D3" s="15"/>
      <c r="E3" s="15"/>
      <c r="F3" s="15"/>
    </row>
    <row r="4" spans="1:11" x14ac:dyDescent="0.3">
      <c r="B4" s="10"/>
      <c r="C4" s="10"/>
      <c r="D4" s="16" t="s">
        <v>17</v>
      </c>
      <c r="E4" s="10"/>
      <c r="F4" s="16" t="s">
        <v>13</v>
      </c>
    </row>
    <row r="5" spans="1:11" x14ac:dyDescent="0.3">
      <c r="A5" s="9"/>
      <c r="B5" s="9" t="s">
        <v>23</v>
      </c>
      <c r="C5" s="9"/>
      <c r="D5" s="11" t="s">
        <v>11</v>
      </c>
      <c r="F5" s="11" t="s">
        <v>8</v>
      </c>
      <c r="G5" s="2"/>
    </row>
    <row r="7" spans="1:11" x14ac:dyDescent="0.3">
      <c r="A7" s="8" t="s">
        <v>3</v>
      </c>
      <c r="B7" s="8"/>
      <c r="C7" s="8"/>
    </row>
    <row r="8" spans="1:11" x14ac:dyDescent="0.3">
      <c r="A8" t="s">
        <v>1</v>
      </c>
      <c r="B8" s="13">
        <v>39086389.760000005</v>
      </c>
      <c r="D8" s="13">
        <v>130374198.59000002</v>
      </c>
      <c r="E8" s="13"/>
      <c r="F8" s="13">
        <v>216671831.06999999</v>
      </c>
      <c r="G8" s="21"/>
    </row>
    <row r="9" spans="1:11" x14ac:dyDescent="0.3">
      <c r="A9" t="s">
        <v>2</v>
      </c>
      <c r="B9" s="13">
        <v>35128032.550000004</v>
      </c>
      <c r="D9" s="13">
        <v>117551788.62</v>
      </c>
      <c r="E9" s="13"/>
      <c r="F9" s="13">
        <v>195016797.76000002</v>
      </c>
      <c r="G9" s="21"/>
    </row>
    <row r="10" spans="1:11" x14ac:dyDescent="0.3">
      <c r="A10" t="s">
        <v>0</v>
      </c>
      <c r="B10" s="13">
        <v>0</v>
      </c>
      <c r="D10" s="13">
        <v>0</v>
      </c>
      <c r="F10" s="13">
        <v>0</v>
      </c>
      <c r="G10" s="21"/>
    </row>
    <row r="11" spans="1:11" x14ac:dyDescent="0.3">
      <c r="A11" t="s">
        <v>31</v>
      </c>
      <c r="B11" s="13">
        <f>+B8-B9-B10</f>
        <v>3958357.2100000009</v>
      </c>
      <c r="D11" s="13">
        <f>+D8-D9-D10</f>
        <v>12822409.970000014</v>
      </c>
      <c r="F11" s="13">
        <f>+F8-F9-F10</f>
        <v>21655033.309999973</v>
      </c>
      <c r="G11" s="21"/>
      <c r="I11" s="21"/>
      <c r="K11" s="21"/>
    </row>
    <row r="12" spans="1:11" x14ac:dyDescent="0.3">
      <c r="A12" t="s">
        <v>25</v>
      </c>
      <c r="B12" s="13">
        <v>2177096.4655000009</v>
      </c>
      <c r="D12" s="13">
        <v>7052325.4835000085</v>
      </c>
      <c r="F12" s="13">
        <v>11910268.320499986</v>
      </c>
      <c r="G12" s="21"/>
    </row>
    <row r="13" spans="1:11" x14ac:dyDescent="0.3">
      <c r="A13" t="s">
        <v>32</v>
      </c>
      <c r="B13" s="13">
        <v>1781260.7445000005</v>
      </c>
      <c r="D13" s="13">
        <v>5770084.4865000062</v>
      </c>
      <c r="F13" s="13">
        <v>9744764.989499988</v>
      </c>
      <c r="G13" s="21"/>
    </row>
    <row r="14" spans="1:11" x14ac:dyDescent="0.3">
      <c r="A14" t="s">
        <v>5</v>
      </c>
      <c r="B14" s="17">
        <v>1099</v>
      </c>
    </row>
    <row r="17" spans="1:11" x14ac:dyDescent="0.3">
      <c r="A17" s="8" t="s">
        <v>4</v>
      </c>
      <c r="B17" s="8"/>
      <c r="C17" s="8"/>
    </row>
    <row r="18" spans="1:11" x14ac:dyDescent="0.3">
      <c r="A18" t="s">
        <v>1</v>
      </c>
      <c r="B18" s="13">
        <v>68646926.979999989</v>
      </c>
      <c r="C18" s="13"/>
      <c r="D18" s="13">
        <v>113642772.69</v>
      </c>
      <c r="E18" s="13"/>
      <c r="F18" s="13">
        <v>113642772.69</v>
      </c>
      <c r="G18" s="21"/>
    </row>
    <row r="19" spans="1:11" x14ac:dyDescent="0.3">
      <c r="A19" t="s">
        <v>2</v>
      </c>
      <c r="B19" s="13">
        <v>62723827.039999999</v>
      </c>
      <c r="C19" s="13"/>
      <c r="D19" s="13">
        <v>103729875.09</v>
      </c>
      <c r="E19" s="13"/>
      <c r="F19" s="13">
        <v>103729875.09</v>
      </c>
      <c r="G19" s="21"/>
    </row>
    <row r="20" spans="1:11" x14ac:dyDescent="0.3">
      <c r="A20" t="s">
        <v>0</v>
      </c>
      <c r="B20" s="13">
        <v>0</v>
      </c>
      <c r="C20" s="13"/>
      <c r="D20" s="13">
        <v>5.15</v>
      </c>
      <c r="E20" s="13"/>
      <c r="F20" s="13">
        <v>5.15</v>
      </c>
      <c r="G20" s="21"/>
    </row>
    <row r="21" spans="1:11" x14ac:dyDescent="0.3">
      <c r="A21" t="s">
        <v>31</v>
      </c>
      <c r="B21" s="13">
        <f>+B18-B19-B20</f>
        <v>5923099.9399999902</v>
      </c>
      <c r="D21" s="13">
        <f>+D18-D19-D20</f>
        <v>9912892.4499999937</v>
      </c>
      <c r="F21" s="13">
        <f>+F18-F19-F20</f>
        <v>9912892.4499999937</v>
      </c>
      <c r="G21" s="21"/>
      <c r="I21" s="21"/>
      <c r="K21" s="21"/>
    </row>
    <row r="22" spans="1:11" x14ac:dyDescent="0.3">
      <c r="A22" t="s">
        <v>25</v>
      </c>
      <c r="B22" s="13">
        <v>3257704.9669999951</v>
      </c>
      <c r="D22" s="13">
        <v>5452090.8474999974</v>
      </c>
      <c r="F22" s="13">
        <v>5452090.8474999974</v>
      </c>
      <c r="G22" s="21"/>
    </row>
    <row r="23" spans="1:11" x14ac:dyDescent="0.3">
      <c r="A23" t="s">
        <v>32</v>
      </c>
      <c r="B23" s="13">
        <v>2665394.9729999956</v>
      </c>
      <c r="D23" s="13">
        <v>4460801.6024999972</v>
      </c>
      <c r="F23" s="13">
        <v>4460801.6024999972</v>
      </c>
      <c r="G23" s="21"/>
    </row>
    <row r="24" spans="1:11" x14ac:dyDescent="0.3">
      <c r="A24" t="s">
        <v>5</v>
      </c>
      <c r="B24" s="17">
        <v>2076</v>
      </c>
      <c r="C24" s="13"/>
      <c r="D24" s="13"/>
      <c r="E24" s="13"/>
      <c r="F24" s="13"/>
    </row>
    <row r="27" spans="1:11" x14ac:dyDescent="0.3">
      <c r="A27" s="8" t="s">
        <v>6</v>
      </c>
      <c r="B27" s="8"/>
      <c r="C27" s="8"/>
    </row>
    <row r="28" spans="1:11" x14ac:dyDescent="0.3">
      <c r="A28" t="s">
        <v>1</v>
      </c>
      <c r="B28" s="13">
        <v>107733316.73999999</v>
      </c>
      <c r="D28" s="13">
        <v>244016971.28000003</v>
      </c>
      <c r="F28" s="13">
        <v>330314603.75999999</v>
      </c>
      <c r="G28" s="21"/>
    </row>
    <row r="29" spans="1:11" x14ac:dyDescent="0.3">
      <c r="A29" t="s">
        <v>2</v>
      </c>
      <c r="B29" s="13">
        <v>97851859.590000004</v>
      </c>
      <c r="D29" s="13">
        <v>221281663.71000001</v>
      </c>
      <c r="F29" s="13">
        <v>298746672.85000002</v>
      </c>
      <c r="G29" s="21"/>
    </row>
    <row r="30" spans="1:11" x14ac:dyDescent="0.3">
      <c r="A30" t="s">
        <v>0</v>
      </c>
      <c r="B30" s="13">
        <v>0</v>
      </c>
      <c r="D30" s="13">
        <v>5.15</v>
      </c>
      <c r="F30" s="13">
        <v>5.15</v>
      </c>
      <c r="G30" s="21"/>
    </row>
    <row r="31" spans="1:11" x14ac:dyDescent="0.3">
      <c r="A31" t="s">
        <v>31</v>
      </c>
      <c r="B31" s="13">
        <f>+B28-B29-B30</f>
        <v>9881457.1499999911</v>
      </c>
      <c r="D31" s="13">
        <f>+D28-D29-D30</f>
        <v>22735302.420000024</v>
      </c>
      <c r="F31" s="13">
        <f>+F28-F29-F30</f>
        <v>31567925.759999968</v>
      </c>
      <c r="G31" s="21"/>
      <c r="I31" s="21"/>
      <c r="K31" s="21"/>
    </row>
    <row r="32" spans="1:11" x14ac:dyDescent="0.3">
      <c r="A32" t="s">
        <v>25</v>
      </c>
      <c r="B32" s="13">
        <v>5434801.4324999955</v>
      </c>
      <c r="D32" s="13">
        <v>12504416.331000015</v>
      </c>
      <c r="F32" s="13">
        <v>17362359.167999983</v>
      </c>
      <c r="G32" s="21"/>
    </row>
    <row r="33" spans="1:7" x14ac:dyDescent="0.3">
      <c r="A33" t="s">
        <v>32</v>
      </c>
      <c r="B33" s="13">
        <v>4446655.7174999965</v>
      </c>
      <c r="D33" s="13">
        <v>10230886.089000011</v>
      </c>
      <c r="F33" s="13">
        <v>14205566.591999985</v>
      </c>
      <c r="G33" s="21"/>
    </row>
    <row r="34" spans="1:7" x14ac:dyDescent="0.3">
      <c r="A34" t="s">
        <v>5</v>
      </c>
      <c r="B34" s="17">
        <v>3175</v>
      </c>
    </row>
    <row r="37" spans="1:7" x14ac:dyDescent="0.3">
      <c r="A37" s="18" t="s">
        <v>33</v>
      </c>
    </row>
    <row r="38" spans="1:7" x14ac:dyDescent="0.3">
      <c r="A38" s="23" t="s">
        <v>36</v>
      </c>
    </row>
    <row r="39" spans="1:7" x14ac:dyDescent="0.3">
      <c r="A39" s="23" t="s">
        <v>35</v>
      </c>
    </row>
    <row r="40" spans="1:7" x14ac:dyDescent="0.3">
      <c r="A40" s="23" t="s">
        <v>34</v>
      </c>
    </row>
  </sheetData>
  <mergeCells count="2">
    <mergeCell ref="A1:F1"/>
    <mergeCell ref="A2:F2"/>
  </mergeCells>
  <phoneticPr fontId="6" type="noConversion"/>
  <printOptions horizontalCentered="1"/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43</vt:i4>
      </vt:variant>
      <vt:variant>
        <vt:lpstr>Named Ranges</vt:lpstr>
      </vt:variant>
      <vt:variant>
        <vt:i4>7</vt:i4>
      </vt:variant>
    </vt:vector>
  </HeadingPairs>
  <TitlesOfParts>
    <vt:vector size="50" baseType="lpstr">
      <vt:lpstr>Weekly</vt:lpstr>
      <vt:lpstr>Nov 6</vt:lpstr>
      <vt:lpstr>Nov 13</vt:lpstr>
      <vt:lpstr>Nov 20</vt:lpstr>
      <vt:lpstr>Nov 27</vt:lpstr>
      <vt:lpstr>Dec 4</vt:lpstr>
      <vt:lpstr>Dec 11</vt:lpstr>
      <vt:lpstr>Dec 18</vt:lpstr>
      <vt:lpstr>Dec 25</vt:lpstr>
      <vt:lpstr>Jan 1</vt:lpstr>
      <vt:lpstr>Jan 8</vt:lpstr>
      <vt:lpstr>Jan 15</vt:lpstr>
      <vt:lpstr>Jan22</vt:lpstr>
      <vt:lpstr>Jan 29</vt:lpstr>
      <vt:lpstr>Feb 5</vt:lpstr>
      <vt:lpstr>Feb 12</vt:lpstr>
      <vt:lpstr>Feb 19</vt:lpstr>
      <vt:lpstr>Feb 26</vt:lpstr>
      <vt:lpstr>Mar 5</vt:lpstr>
      <vt:lpstr>Mar 12</vt:lpstr>
      <vt:lpstr>Mar 19</vt:lpstr>
      <vt:lpstr>Mar 26</vt:lpstr>
      <vt:lpstr>April 2</vt:lpstr>
      <vt:lpstr>April 9</vt:lpstr>
      <vt:lpstr>April 16</vt:lpstr>
      <vt:lpstr>April 23</vt:lpstr>
      <vt:lpstr>April 30</vt:lpstr>
      <vt:lpstr>May 7</vt:lpstr>
      <vt:lpstr>May 14</vt:lpstr>
      <vt:lpstr>June 25</vt:lpstr>
      <vt:lpstr>June 18</vt:lpstr>
      <vt:lpstr>July 2</vt:lpstr>
      <vt:lpstr>July 23</vt:lpstr>
      <vt:lpstr>FY 24-25</vt:lpstr>
      <vt:lpstr>Footnotes</vt:lpstr>
      <vt:lpstr>July 30</vt:lpstr>
      <vt:lpstr>July 16</vt:lpstr>
      <vt:lpstr>July 9</vt:lpstr>
      <vt:lpstr>June 11</vt:lpstr>
      <vt:lpstr>June 4</vt:lpstr>
      <vt:lpstr>May 28</vt:lpstr>
      <vt:lpstr>May 21</vt:lpstr>
      <vt:lpstr>Annual</vt:lpstr>
      <vt:lpstr>'Feb 19'!Print_Area</vt:lpstr>
      <vt:lpstr>'June 4'!Print_Area</vt:lpstr>
      <vt:lpstr>'Mar 12'!Print_Area</vt:lpstr>
      <vt:lpstr>'Feb 19'!Print_Titles</vt:lpstr>
      <vt:lpstr>'FY 24-25'!Print_Titles</vt:lpstr>
      <vt:lpstr>'June 4'!Print_Titles</vt:lpstr>
      <vt:lpstr>'Mar 12'!Print_Titles</vt:lpstr>
    </vt:vector>
  </TitlesOfParts>
  <Company>Commonwealth of Pennsylvania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Gaming Control Board</dc:creator>
  <cp:lastModifiedBy>McGarvey, Richard (PGCB)</cp:lastModifiedBy>
  <cp:lastPrinted>2024-02-08T16:27:11Z</cp:lastPrinted>
  <dcterms:created xsi:type="dcterms:W3CDTF">2006-12-27T14:53:17Z</dcterms:created>
  <dcterms:modified xsi:type="dcterms:W3CDTF">2025-09-09T17:09:25Z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FY 17 18  Monthly Slot Revenue Report for website.xlsx</vt:lpwstr>
  </property>
  <property fmtid="{D5CDD505-2E9C-101B-9397-08002B2CF9AE}" pid="3" name="ESRI_WORKBOOK_ID">
    <vt:lpwstr>237e858c7deb4a5788734b44cce23da5</vt:lpwstr>
  </property>
</Properties>
</file>